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6" firstSheet="6" activeTab="10"/>
  </bookViews>
  <sheets>
    <sheet name="anno 2010" sheetId="1" state="hidden" r:id="rId1"/>
    <sheet name="anno 2011" sheetId="2" state="hidden" r:id="rId2"/>
    <sheet name="anno 2012" sheetId="3" state="hidden" r:id="rId3"/>
    <sheet name="anno 2013" sheetId="4" state="hidden" r:id="rId4"/>
    <sheet name="anno 2014" sheetId="5" state="hidden" r:id="rId5"/>
    <sheet name="anno 2015" sheetId="6" state="hidden" r:id="rId6"/>
    <sheet name="anno 2016" sheetId="7" r:id="rId7"/>
    <sheet name="anno 2017" sheetId="8" r:id="rId8"/>
    <sheet name="anno 2018" sheetId="9" r:id="rId9"/>
    <sheet name="anno 2019" sheetId="10" r:id="rId10"/>
    <sheet name="anno 2020" sheetId="11" r:id="rId11"/>
  </sheets>
  <definedNames/>
  <calcPr fullCalcOnLoad="1"/>
</workbook>
</file>

<file path=xl/sharedStrings.xml><?xml version="1.0" encoding="utf-8"?>
<sst xmlns="http://schemas.openxmlformats.org/spreadsheetml/2006/main" count="807" uniqueCount="115">
  <si>
    <t>TOTALE</t>
  </si>
  <si>
    <t>Descrizione</t>
  </si>
  <si>
    <t>Disposizione</t>
  </si>
  <si>
    <t>Dichiarazione congiunta n. 14 del CCNL 22/01/2004</t>
  </si>
  <si>
    <t>i risparmi derivanti dalla applicazione della disciplina dell’art. 2, comma 3, del D.Lgs. n. 29/1993</t>
  </si>
  <si>
    <t>l’insieme delle risorse già destinate, per l’anno 1998, al pagamento del livello economico differenziato al personale in servizio, nella misura corrispondente alle percentuali previste dal CCNL del 16.7.1996;-ATA</t>
  </si>
  <si>
    <t>CALCOLO DEL FONDO DIPENDENTI ANNO 2010 - RISORSE STABILI</t>
  </si>
  <si>
    <t>a) gli importi dei fondi di cui all’art. 31, comma 2, lettere b), c), d) ed e) del CCNL 6.7.1995, e successive modificazioni ed integrazioni, previsti per l’anno 1998  - MENO personale ATA trasferito allo Stato</t>
  </si>
  <si>
    <t>dalle risorse destinate alla corresponsione della indennità di L. 1.500.000 di cui all’art. 37, comma 4, del CCNL del 6.7.1995</t>
  </si>
  <si>
    <t>ART. 32, comma 1 CCNL 2004</t>
  </si>
  <si>
    <t>ART. 32, comma 2 CCNL 2004</t>
  </si>
  <si>
    <t>ART. 32, comma 7 CCNL 2004</t>
  </si>
  <si>
    <t>Integrazione per aumenti contrattuali personale beneficiario di progressione orizzontale</t>
  </si>
  <si>
    <t>Importo approvato</t>
  </si>
  <si>
    <t>Importo ricalcolato</t>
  </si>
  <si>
    <t>Riduzione 3% lavoro straordinario</t>
  </si>
  <si>
    <r>
      <t>importo dello</t>
    </r>
    <r>
      <rPr>
        <b/>
        <i/>
        <sz val="11"/>
        <color indexed="18"/>
        <rFont val="Calibri"/>
        <family val="2"/>
      </rPr>
      <t xml:space="preserve"> 0,52 %</t>
    </r>
    <r>
      <rPr>
        <i/>
        <sz val="11"/>
        <color indexed="18"/>
        <rFont val="Calibri"/>
        <family val="2"/>
      </rPr>
      <t xml:space="preserve"> del monte salari dell’anno 1997</t>
    </r>
  </si>
  <si>
    <t>Importo annuo della retribuzione individuale di anzianità e degli assegni ad personam in godimento da parte del personale comunque cessato dal servizio a far data dal 1° gennaio 2000</t>
  </si>
  <si>
    <t>attivazione di nuovi servizi o di processi di riorganizzazione finalizzati ad un accrescimento di quelli esistenti, ai quali sia correlato un incremento stabile delle dotazioni organiche</t>
  </si>
  <si>
    <t>eventuali minori oneri derivanti dalla riduzione stabile di posti di organico del personale della qualifica dirigenziale</t>
  </si>
  <si>
    <t>b) le eventuali risorse aggiuntive destinate nell’anno 1998 al trattamento economico accessorio ai sensi dell’art. 32 del CCNL del 6.7.1995 e dell’art. 3 del CCNL del 16.7.1996</t>
  </si>
  <si>
    <t>importo pari allo 0,20% del monte salari dell’anno 2001 (alte professionalità)</t>
  </si>
  <si>
    <t>ART. 14, COMMA 4</t>
  </si>
  <si>
    <t>ART. 15, COMMA 1, LETTERA A</t>
  </si>
  <si>
    <t xml:space="preserve">ART. 15, COMMA 1, LETTERA B </t>
  </si>
  <si>
    <t>ART. 15, COMMA 1, LETTERA C</t>
  </si>
  <si>
    <t>ART. 15, COMMA 1, LETTERA F</t>
  </si>
  <si>
    <t>ART. 15, COMMA 1, LETTERA G</t>
  </si>
  <si>
    <t>ART. 15, COMMA 1, LETTERA H</t>
  </si>
  <si>
    <t>ART. 15, COMMA 1, LETTERA I</t>
  </si>
  <si>
    <t>ART. 15, COMMA 1, LETTERA J</t>
  </si>
  <si>
    <t>ART. 15, COMMA 1, LETTERA L</t>
  </si>
  <si>
    <t xml:space="preserve">ART. 15, comma 5, </t>
  </si>
  <si>
    <t>ART. 4, comma 2, CCNL 05/10/2001</t>
  </si>
  <si>
    <t>ART. 4, comma 1, CCNL 05/10/2001</t>
  </si>
  <si>
    <t>somme connesse al trattamento economico accessorio del personale trasferito agli enti del comparto a seguito dell’attuazione dei processi di decentramento e delega di funzioni</t>
  </si>
  <si>
    <t>c) gli eventuali risparmi di gestione destinati al trattamento accessorio nell’anno 1998 secondo la disciplina dell’art. 32 del CCNL del 6.7.1995 e dell’art. 3 del CCNL. del 16.7.1996</t>
  </si>
  <si>
    <r>
      <t xml:space="preserve">incremento del fondo per le risorse decentrate di un importo corrispondente allo </t>
    </r>
    <r>
      <rPr>
        <b/>
        <i/>
        <sz val="11"/>
        <color indexed="18"/>
        <rFont val="Calibri"/>
        <family val="2"/>
      </rPr>
      <t>0,50%</t>
    </r>
    <r>
      <rPr>
        <i/>
        <sz val="11"/>
        <color indexed="18"/>
        <rFont val="Calibri"/>
        <family val="2"/>
      </rPr>
      <t xml:space="preserve"> del monte salari dell’anno 2001</t>
    </r>
  </si>
  <si>
    <r>
      <t>Incremento risorse del fondo di cui all’art.15 del CCNL dell’1.4.1999 di un importo pari all’</t>
    </r>
    <r>
      <rPr>
        <b/>
        <i/>
        <sz val="11"/>
        <color indexed="18"/>
        <rFont val="Calibri"/>
        <family val="2"/>
      </rPr>
      <t>1,1 %</t>
    </r>
    <r>
      <rPr>
        <i/>
        <sz val="11"/>
        <color indexed="18"/>
        <rFont val="Calibri"/>
        <family val="2"/>
      </rPr>
      <t xml:space="preserve"> del monte salari dell’anno 1999</t>
    </r>
  </si>
  <si>
    <r>
      <t xml:space="preserve">ncremento del fondo per le risorse decentrate di un importo pari allo </t>
    </r>
    <r>
      <rPr>
        <b/>
        <i/>
        <sz val="11"/>
        <color indexed="18"/>
        <rFont val="Calibri"/>
        <family val="2"/>
      </rPr>
      <t>0,62%</t>
    </r>
    <r>
      <rPr>
        <i/>
        <sz val="11"/>
        <color indexed="18"/>
        <rFont val="Calibri"/>
        <family val="2"/>
      </rPr>
      <t xml:space="preserve"> del monte salari riferito all’anno 2001</t>
    </r>
  </si>
  <si>
    <t>ART. 8, COMMA 2, CCNL 11/4/2008</t>
  </si>
  <si>
    <r>
      <t xml:space="preserve">Incremento risorse del fondo di un importo pari allo </t>
    </r>
    <r>
      <rPr>
        <b/>
        <i/>
        <sz val="11"/>
        <color indexed="18"/>
        <rFont val="Calibri"/>
        <family val="2"/>
      </rPr>
      <t>0,5%</t>
    </r>
    <r>
      <rPr>
        <i/>
        <sz val="11"/>
        <color indexed="18"/>
        <rFont val="Calibri"/>
        <family val="2"/>
      </rPr>
      <t xml:space="preserve"> del monte salari dell’anno 2003</t>
    </r>
  </si>
  <si>
    <t>ART. 4, COMMA 1, CCNL 2004-2005</t>
  </si>
  <si>
    <t>CALCOLO DEL FONDO DIPENDENTI ANNO 2011 - RISORSE STABILI</t>
  </si>
  <si>
    <t>CALCOLO DEL FONDO DIPENDENTI ANNO 2013 - RISORSE STABILI</t>
  </si>
  <si>
    <t>CALCOLO DEL FONDO DIPENDENTI ANNO 2012 - RISORSE STABILI</t>
  </si>
  <si>
    <t>CALCOLO DEL FONDO DIPENDENTI ANNO 2014 - RISORSE STABILI</t>
  </si>
  <si>
    <t>Art 9 co. 2 bis DL 78/2010</t>
  </si>
  <si>
    <t>Decurtazione per diminuzione personale in servizio rispetto al 2010</t>
  </si>
  <si>
    <t>CALCOLO DEL FONDO DIPENDENTI ANNO 2015 - RISORSE STABILI</t>
  </si>
  <si>
    <t>Art 1 comma 456 L. 147/2013</t>
  </si>
  <si>
    <t>Decurtazione per superamento tetto 2010</t>
  </si>
  <si>
    <t>Attivazione di nuovi servizi o di processi di riorganizzazione finalizzati ad un accrescimento di quelli esistenti</t>
  </si>
  <si>
    <t>ART. 15, lett. K</t>
  </si>
  <si>
    <t>ART. 15, comma 2</t>
  </si>
  <si>
    <t>Incremento 1,2% monte salari 1997</t>
  </si>
  <si>
    <t>saldo anno 2011</t>
  </si>
  <si>
    <t>saldo progressivo</t>
  </si>
  <si>
    <t>saldo anno 2010</t>
  </si>
  <si>
    <t>CALCOLO DEL FONDO DIPENDENTI ANNO 2010 - RISORSE VARIABILI</t>
  </si>
  <si>
    <t>CALCOLO DEL FONDO DIPENDENTI ANNO 2011 - RISORSE VARIABILI</t>
  </si>
  <si>
    <t>CALCOLO DEL FONDO DIPENDENTI ANNO 2012 - RISORSE VARIABILI</t>
  </si>
  <si>
    <t>saldo anno 2012</t>
  </si>
  <si>
    <t>saldo anno 2013</t>
  </si>
  <si>
    <t>CALCOLO DEL FONDO DIPENDENTI ANNO 2013 - RISORSE VARIABILI</t>
  </si>
  <si>
    <t>CALCOLO DEL FONDO DIPENDENTI ANNO 2014 - RISORSE VARIABILI</t>
  </si>
  <si>
    <t>saldo anno 2014</t>
  </si>
  <si>
    <r>
      <rPr>
        <b/>
        <i/>
        <sz val="11"/>
        <color indexed="18"/>
        <rFont val="Calibri"/>
        <family val="2"/>
      </rPr>
      <t>Consolidamento decurtazioni effettuate negli anni 2011-2014</t>
    </r>
    <r>
      <rPr>
        <i/>
        <sz val="11"/>
        <color indexed="18"/>
        <rFont val="Calibri"/>
        <family val="2"/>
      </rPr>
      <t xml:space="preserve"> (da riportare per gli anni successivi)</t>
    </r>
  </si>
  <si>
    <t>saldo anno 2015</t>
  </si>
  <si>
    <t>CALCOLO DEL FONDO DIPENDENTI ANNO 2015 - RISORSE VARIABILI</t>
  </si>
  <si>
    <r>
      <t xml:space="preserve">Incremento risorse del fondo di un importo pari allo </t>
    </r>
    <r>
      <rPr>
        <b/>
        <i/>
        <sz val="11"/>
        <color indexed="18"/>
        <rFont val="Calibri"/>
        <family val="2"/>
      </rPr>
      <t>0,6%</t>
    </r>
    <r>
      <rPr>
        <i/>
        <sz val="11"/>
        <color indexed="18"/>
        <rFont val="Calibri"/>
        <family val="2"/>
      </rPr>
      <t xml:space="preserve"> del monte salari dell’anno 2005</t>
    </r>
  </si>
  <si>
    <t>Risorse anni precedenti</t>
  </si>
  <si>
    <t>ART. 17 comma 5</t>
  </si>
  <si>
    <t>CALCOLO DEL FONDO DIPENDENTI ANNO 2016 - RISORSE VARIABILI</t>
  </si>
  <si>
    <t>CALCOLO DEL FONDO DIPENDENTI ANNO 2016 - RISORSE STABILI</t>
  </si>
  <si>
    <t>Risorse previste da disposizioni di legge (progettazione)</t>
  </si>
  <si>
    <t>Risorse previste da disposizioni di legge (ICI)</t>
  </si>
  <si>
    <t>Decurtazione per diminuzione personale in servizio rispetto al 2015</t>
  </si>
  <si>
    <t>Decurtazione per superamento tetto 2015</t>
  </si>
  <si>
    <t>Art 1 comma 236 L. 208/2015</t>
  </si>
  <si>
    <t>COMUNE di POMARETTO</t>
  </si>
  <si>
    <t>ART. 15, COMMA 1, LETTERA M</t>
  </si>
  <si>
    <t>Risparmi straordinario</t>
  </si>
  <si>
    <t>TOTALE al netto straordinario</t>
  </si>
  <si>
    <t>OK</t>
  </si>
  <si>
    <t>ok</t>
  </si>
  <si>
    <t>CALCOLO DEL FONDO DIPENDENTI ANNO 2017 - RISORSE STABILI</t>
  </si>
  <si>
    <t>CALCOLO DEL FONDO DIPENDENTI ANNO 2018 - RISORSE STABILI</t>
  </si>
  <si>
    <t>CALCOLO DEL FONDO DIPENDENTI ANNO 2017 - RISORSE VARIABILI</t>
  </si>
  <si>
    <t>CALCOLO DEL FONDO DIPENDENTI ANNO 2018 - RISORSE VARIABILI</t>
  </si>
  <si>
    <t>TOTALE FONDO ANNO 2018</t>
  </si>
  <si>
    <t>67, comma 2, lettera b), del C.C.N.L. del 21.05.2018;</t>
  </si>
  <si>
    <t xml:space="preserve">Differenziale posizioni economiche </t>
  </si>
  <si>
    <t>Differenziale posizioni economiche</t>
  </si>
  <si>
    <t>componente esclusa</t>
  </si>
  <si>
    <t>compomente esclusa</t>
  </si>
  <si>
    <t>Indennità di posizione</t>
  </si>
  <si>
    <t xml:space="preserve">Indennità di risultato </t>
  </si>
  <si>
    <t>CALCOLO DEL FONDO DIPENDENTI ANNO 2019 - RISORSE STABILI</t>
  </si>
  <si>
    <t>CALCOLO DEL FONDO DIPENDENTI ANNO 2019 - RISORSE VARIABILI</t>
  </si>
  <si>
    <t>TOTALE FONDO ANNO 2019</t>
  </si>
  <si>
    <t>83,20*5</t>
  </si>
  <si>
    <t xml:space="preserve">Importo </t>
  </si>
  <si>
    <t>INCREMENTO DEL FONDO PER LA CONTRATTAZIONE DECENTRATA</t>
  </si>
  <si>
    <t>incremento fondo contrattazione decentrata ccnl 21.05.2018</t>
  </si>
  <si>
    <t>art.67 comma 2, lett.a, CCNL 21.05.2018</t>
  </si>
  <si>
    <t>f.do straordinario</t>
  </si>
  <si>
    <t>TOTALE F.DO STRAORDINARIO</t>
  </si>
  <si>
    <t>TOTALE FONDO ANNO 2016</t>
  </si>
  <si>
    <t>TOTALE FONDO ANNO 2017</t>
  </si>
  <si>
    <t>risorse anni precedenti</t>
  </si>
  <si>
    <t>differenza</t>
  </si>
  <si>
    <t>CALCOLO DEL FONDO DIPENDENTI ANNO 2020 - RISORSE STABILI</t>
  </si>
  <si>
    <r>
      <t>Differenziale posizioni economiche da</t>
    </r>
    <r>
      <rPr>
        <i/>
        <sz val="10"/>
        <color indexed="62"/>
        <rFont val="Calibri"/>
        <family val="2"/>
      </rPr>
      <t xml:space="preserve"> CCNL 2016-2018, per gli anni 2018 e successiviI</t>
    </r>
  </si>
  <si>
    <t>CALCOLO DEL FONDO DIPENDENTI ANNO 2020 - RISORSE VARIABILI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</si>
</sst>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&quot;L.&quot;\ * #,##0_-;\-&quot;L.&quot;\ * #,##0_-;_-&quot;L.&quot;\ * &quot;-&quot;??_-;_-@_-"/>
    <numFmt numFmtId="174" formatCode="&quot;€&quot;\ #,##0.00"/>
    <numFmt numFmtId="175" formatCode="0.000%"/>
    <numFmt numFmtId="176" formatCode="#,##0_ ;\-#,##0\ "/>
    <numFmt numFmtId="177" formatCode="_-* #,##0.0_-;\-* #,##0.0_-;_-* &quot;-&quot;_-;_-@_-"/>
    <numFmt numFmtId="178" formatCode="&quot;€&quot;\ #,##0"/>
    <numFmt numFmtId="179" formatCode="#,##0.0"/>
    <numFmt numFmtId="180" formatCode="[$L.-480A]\ #,##0.00_ ;\-[$L.-480A]\ #,##0.00\ "/>
    <numFmt numFmtId="181" formatCode="[$L.-480A]\ #,##0.000_ ;\-[$L.-480A]\ #,##0.000\ "/>
    <numFmt numFmtId="182" formatCode="[$L.-480A]\ #,##0.0_ ;\-[$L.-480A]\ #,##0.0\ "/>
    <numFmt numFmtId="183" formatCode="[$L.-480A]\ #,##0_ ;\-[$L.-480A]\ #,##0\ "/>
    <numFmt numFmtId="184" formatCode="_-&quot;€&quot;\ * #,##0.0_-;\-&quot;€&quot;\ * #,##0.0_-;_-&quot;€&quot;\ * &quot;-&quot;??_-;_-@_-"/>
    <numFmt numFmtId="185" formatCode="_-&quot;€&quot;\ * #,##0_-;\-&quot;€&quot;\ * #,##0_-;_-&quot;€&quot;\ * &quot;-&quot;??_-;_-@_-"/>
    <numFmt numFmtId="186" formatCode="[$L.-480A]\ #,##0.00"/>
    <numFmt numFmtId="187" formatCode="[$L.-480A]\ #,##0.0"/>
    <numFmt numFmtId="188" formatCode="[$L.-480A]\ #,##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  <numFmt numFmtId="193" formatCode="#,##0.00_ ;\-#,##0.00\ 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b/>
      <sz val="16"/>
      <color indexed="18"/>
      <name val="Calibri"/>
      <family val="2"/>
    </font>
    <font>
      <sz val="11"/>
      <color indexed="18"/>
      <name val="Calibri"/>
      <family val="2"/>
    </font>
    <font>
      <i/>
      <sz val="11"/>
      <color indexed="18"/>
      <name val="Calibri"/>
      <family val="2"/>
    </font>
    <font>
      <b/>
      <sz val="12"/>
      <color indexed="18"/>
      <name val="Calibri"/>
      <family val="2"/>
    </font>
    <font>
      <sz val="10"/>
      <name val="Calibri"/>
      <family val="2"/>
    </font>
    <font>
      <i/>
      <sz val="12"/>
      <color indexed="18"/>
      <name val="Calibri"/>
      <family val="2"/>
    </font>
    <font>
      <b/>
      <sz val="11"/>
      <color indexed="1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color indexed="18"/>
      <name val="Calibri"/>
      <family val="2"/>
    </font>
    <font>
      <i/>
      <sz val="10"/>
      <color indexed="18"/>
      <name val="Calibri"/>
      <family val="2"/>
    </font>
    <font>
      <b/>
      <sz val="14"/>
      <color indexed="18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20"/>
      <color indexed="1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i/>
      <sz val="10"/>
      <name val="Calibri"/>
      <family val="2"/>
    </font>
    <font>
      <i/>
      <sz val="10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0"/>
      <color indexed="56"/>
      <name val="Times New Roman"/>
      <family val="1"/>
    </font>
    <font>
      <i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10"/>
      <color rgb="FF002060"/>
      <name val="Times New Roman"/>
      <family val="1"/>
    </font>
    <font>
      <i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2" applyNumberFormat="0" applyFill="0" applyAlignment="0" applyProtection="0"/>
    <xf numFmtId="0" fontId="52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0" fontId="5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0" fillId="29" borderId="4" applyNumberFormat="0" applyFont="0" applyAlignment="0" applyProtection="0"/>
    <xf numFmtId="0" fontId="55" fillId="19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43" fillId="30" borderId="0" applyNumberFormat="0" applyBorder="0" applyAlignment="0" applyProtection="0"/>
    <xf numFmtId="0" fontId="6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justify" vertical="center"/>
      <protection locked="0"/>
    </xf>
    <xf numFmtId="170" fontId="5" fillId="0" borderId="10" xfId="62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7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70" fontId="15" fillId="32" borderId="10" xfId="62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170" fontId="10" fillId="4" borderId="10" xfId="62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3" fillId="4" borderId="13" xfId="0" applyFont="1" applyFill="1" applyBorder="1" applyAlignment="1" applyProtection="1">
      <alignment wrapText="1"/>
      <protection locked="0"/>
    </xf>
    <xf numFmtId="3" fontId="3" fillId="4" borderId="13" xfId="0" applyNumberFormat="1" applyFont="1" applyFill="1" applyBorder="1" applyAlignment="1" applyProtection="1">
      <alignment/>
      <protection locked="0"/>
    </xf>
    <xf numFmtId="3" fontId="3" fillId="4" borderId="14" xfId="0" applyNumberFormat="1" applyFont="1" applyFill="1" applyBorder="1" applyAlignment="1" applyProtection="1">
      <alignment/>
      <protection locked="0"/>
    </xf>
    <xf numFmtId="170" fontId="3" fillId="0" borderId="0" xfId="0" applyNumberFormat="1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170" fontId="5" fillId="33" borderId="10" xfId="0" applyNumberFormat="1" applyFont="1" applyFill="1" applyBorder="1" applyAlignment="1">
      <alignment vertical="center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170" fontId="64" fillId="32" borderId="10" xfId="62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170" fontId="19" fillId="4" borderId="10" xfId="62" applyFont="1" applyFill="1" applyBorder="1" applyAlignment="1" applyProtection="1">
      <alignment horizontal="center" vertical="center" wrapText="1"/>
      <protection locked="0"/>
    </xf>
    <xf numFmtId="170" fontId="20" fillId="0" borderId="10" xfId="62" applyFont="1" applyFill="1" applyBorder="1" applyAlignment="1" applyProtection="1">
      <alignment horizontal="center" vertical="center"/>
      <protection/>
    </xf>
    <xf numFmtId="170" fontId="16" fillId="32" borderId="10" xfId="62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44" fontId="3" fillId="0" borderId="0" xfId="0" applyNumberFormat="1" applyFont="1" applyFill="1" applyBorder="1" applyAlignment="1" applyProtection="1">
      <alignment/>
      <protection locked="0"/>
    </xf>
    <xf numFmtId="170" fontId="18" fillId="32" borderId="10" xfId="62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0" fontId="15" fillId="0" borderId="0" xfId="62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170" fontId="16" fillId="0" borderId="10" xfId="62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65" fillId="0" borderId="10" xfId="0" applyFont="1" applyBorder="1" applyAlignment="1">
      <alignment horizontal="justify" vertical="center"/>
    </xf>
    <xf numFmtId="0" fontId="2" fillId="0" borderId="14" xfId="0" applyFont="1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3" fontId="17" fillId="0" borderId="10" xfId="0" applyNumberFormat="1" applyFont="1" applyFill="1" applyBorder="1" applyAlignment="1" applyProtection="1">
      <alignment/>
      <protection locked="0"/>
    </xf>
    <xf numFmtId="0" fontId="66" fillId="0" borderId="10" xfId="0" applyFont="1" applyBorder="1" applyAlignment="1">
      <alignment horizontal="justify" vertical="center"/>
    </xf>
    <xf numFmtId="170" fontId="66" fillId="0" borderId="10" xfId="62" applyFont="1" applyFill="1" applyBorder="1" applyAlignment="1" applyProtection="1">
      <alignment horizontal="center" vertical="center"/>
      <protection/>
    </xf>
    <xf numFmtId="0" fontId="66" fillId="0" borderId="11" xfId="0" applyFont="1" applyBorder="1" applyAlignment="1">
      <alignment horizontal="justify" vertical="center"/>
    </xf>
    <xf numFmtId="0" fontId="66" fillId="0" borderId="0" xfId="0" applyFont="1" applyAlignment="1">
      <alignment/>
    </xf>
    <xf numFmtId="0" fontId="6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/>
      <protection locked="0"/>
    </xf>
    <xf numFmtId="170" fontId="5" fillId="0" borderId="15" xfId="62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justify" vertical="center"/>
      <protection locked="0"/>
    </xf>
    <xf numFmtId="4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justify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4" fontId="20" fillId="0" borderId="10" xfId="0" applyNumberFormat="1" applyFont="1" applyFill="1" applyBorder="1" applyAlignment="1" applyProtection="1">
      <alignment/>
      <protection locked="0"/>
    </xf>
    <xf numFmtId="4" fontId="26" fillId="0" borderId="10" xfId="0" applyNumberFormat="1" applyFont="1" applyFill="1" applyBorder="1" applyAlignment="1" applyProtection="1">
      <alignment/>
      <protection locked="0"/>
    </xf>
    <xf numFmtId="3" fontId="20" fillId="0" borderId="10" xfId="0" applyNumberFormat="1" applyFont="1" applyFill="1" applyBorder="1" applyAlignment="1" applyProtection="1">
      <alignment/>
      <protection locked="0"/>
    </xf>
    <xf numFmtId="4" fontId="16" fillId="0" borderId="11" xfId="0" applyNumberFormat="1" applyFont="1" applyFill="1" applyBorder="1" applyAlignment="1" applyProtection="1">
      <alignment/>
      <protection locked="0"/>
    </xf>
    <xf numFmtId="4" fontId="16" fillId="0" borderId="10" xfId="0" applyNumberFormat="1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23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7" fillId="32" borderId="15" xfId="0" applyFont="1" applyFill="1" applyBorder="1" applyAlignment="1" applyProtection="1">
      <alignment horizontal="center" vertical="center"/>
      <protection locked="0"/>
    </xf>
    <xf numFmtId="0" fontId="9" fillId="32" borderId="24" xfId="0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0" fontId="18" fillId="4" borderId="22" xfId="0" applyFont="1" applyFill="1" applyBorder="1" applyAlignment="1" applyProtection="1">
      <alignment horizontal="center" vertical="center"/>
      <protection locked="0"/>
    </xf>
    <xf numFmtId="0" fontId="18" fillId="4" borderId="23" xfId="0" applyFont="1" applyFill="1" applyBorder="1" applyAlignment="1" applyProtection="1">
      <alignment horizontal="center" vertical="center"/>
      <protection locked="0"/>
    </xf>
    <xf numFmtId="0" fontId="21" fillId="32" borderId="15" xfId="0" applyFont="1" applyFill="1" applyBorder="1" applyAlignment="1" applyProtection="1">
      <alignment horizontal="center" vertical="center"/>
      <protection locked="0"/>
    </xf>
    <xf numFmtId="0" fontId="22" fillId="32" borderId="24" xfId="0" applyFont="1" applyFill="1" applyBorder="1" applyAlignment="1" applyProtection="1">
      <alignment horizontal="center" vertical="center"/>
      <protection locked="0"/>
    </xf>
    <xf numFmtId="0" fontId="7" fillId="32" borderId="1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1"/>
  <sheetViews>
    <sheetView zoomScale="112" zoomScaleNormal="112" zoomScalePageLayoutView="0" workbookViewId="0" topLeftCell="B23">
      <selection activeCell="E39" sqref="E39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28125" style="2" customWidth="1"/>
    <col min="4" max="4" width="18.28125" style="2" customWidth="1"/>
    <col min="5" max="5" width="37.00390625" style="1" customWidth="1"/>
    <col min="6" max="6" width="11.421875" style="1" customWidth="1"/>
    <col min="7" max="7" width="14.00390625" style="1" bestFit="1" customWidth="1"/>
    <col min="8" max="8" width="11.421875" style="1" customWidth="1"/>
    <col min="9" max="9" width="10.8515625" style="2" customWidth="1"/>
    <col min="10" max="10" width="12.8515625" style="1" bestFit="1" customWidth="1"/>
    <col min="11" max="11" width="10.140625" style="1" bestFit="1" customWidth="1"/>
    <col min="12" max="16384" width="11.421875" style="1" customWidth="1"/>
  </cols>
  <sheetData>
    <row r="1" spans="1:9" ht="12.75">
      <c r="A1" s="14"/>
      <c r="B1" s="15"/>
      <c r="C1" s="16"/>
      <c r="D1" s="17"/>
      <c r="E1" s="2"/>
      <c r="I1" s="1"/>
    </row>
    <row r="2" spans="1:9" ht="12.75" customHeight="1">
      <c r="A2" s="71" t="s">
        <v>80</v>
      </c>
      <c r="B2" s="72"/>
      <c r="C2" s="72"/>
      <c r="D2" s="73"/>
      <c r="E2" s="2"/>
      <c r="I2" s="1"/>
    </row>
    <row r="3" spans="1:9" ht="12.75" customHeight="1">
      <c r="A3" s="71"/>
      <c r="B3" s="72"/>
      <c r="C3" s="72"/>
      <c r="D3" s="73"/>
      <c r="E3" s="2"/>
      <c r="I3" s="1"/>
    </row>
    <row r="4" spans="1:9" ht="12.75" customHeight="1">
      <c r="A4" s="74" t="s">
        <v>6</v>
      </c>
      <c r="B4" s="75"/>
      <c r="C4" s="75"/>
      <c r="D4" s="76"/>
      <c r="E4" s="2"/>
      <c r="I4" s="1"/>
    </row>
    <row r="5" spans="1:9" ht="12.75" customHeight="1">
      <c r="A5" s="77"/>
      <c r="B5" s="78"/>
      <c r="C5" s="78"/>
      <c r="D5" s="79"/>
      <c r="E5" s="2"/>
      <c r="I5" s="1"/>
    </row>
    <row r="6" spans="1:4" s="3" customFormat="1" ht="30.75" customHeight="1">
      <c r="A6" s="12" t="s">
        <v>2</v>
      </c>
      <c r="B6" s="21" t="s">
        <v>1</v>
      </c>
      <c r="C6" s="13" t="s">
        <v>13</v>
      </c>
      <c r="D6" s="13" t="s">
        <v>14</v>
      </c>
    </row>
    <row r="7" spans="1:4" s="3" customFormat="1" ht="15">
      <c r="A7" s="8" t="s">
        <v>22</v>
      </c>
      <c r="B7" s="22" t="s">
        <v>15</v>
      </c>
      <c r="C7" s="4">
        <v>98.6</v>
      </c>
      <c r="D7" s="4">
        <v>98.6</v>
      </c>
    </row>
    <row r="8" spans="1:4" ht="44.25" customHeight="1">
      <c r="A8" s="8" t="s">
        <v>23</v>
      </c>
      <c r="B8" s="22" t="s">
        <v>7</v>
      </c>
      <c r="C8" s="4">
        <f>3985.09+1620.18</f>
        <v>5605.27</v>
      </c>
      <c r="D8" s="4">
        <f>3985.09+1620.18</f>
        <v>5605.27</v>
      </c>
    </row>
    <row r="9" spans="1:4" ht="49.5" customHeight="1">
      <c r="A9" s="8" t="s">
        <v>24</v>
      </c>
      <c r="B9" s="22" t="s">
        <v>20</v>
      </c>
      <c r="C9" s="4">
        <v>0</v>
      </c>
      <c r="D9" s="4">
        <v>0</v>
      </c>
    </row>
    <row r="10" spans="1:4" ht="48" customHeight="1">
      <c r="A10" s="8" t="s">
        <v>25</v>
      </c>
      <c r="B10" s="22" t="s">
        <v>36</v>
      </c>
      <c r="C10" s="4">
        <v>0</v>
      </c>
      <c r="D10" s="4">
        <v>0</v>
      </c>
    </row>
    <row r="11" spans="1:4" ht="25.5" customHeight="1">
      <c r="A11" s="8" t="s">
        <v>26</v>
      </c>
      <c r="B11" s="22" t="s">
        <v>4</v>
      </c>
      <c r="C11" s="4">
        <v>0</v>
      </c>
      <c r="D11" s="4">
        <v>0</v>
      </c>
    </row>
    <row r="12" spans="1:4" ht="60" customHeight="1">
      <c r="A12" s="8" t="s">
        <v>27</v>
      </c>
      <c r="B12" s="22" t="s">
        <v>5</v>
      </c>
      <c r="C12" s="4">
        <v>2573.68</v>
      </c>
      <c r="D12" s="4">
        <v>2573.68</v>
      </c>
    </row>
    <row r="13" spans="1:7" ht="32.25" customHeight="1">
      <c r="A13" s="8" t="s">
        <v>28</v>
      </c>
      <c r="B13" s="22" t="s">
        <v>8</v>
      </c>
      <c r="C13" s="4">
        <v>0</v>
      </c>
      <c r="D13" s="4">
        <v>0</v>
      </c>
      <c r="G13" s="2"/>
    </row>
    <row r="14" spans="1:4" ht="42" customHeight="1">
      <c r="A14" s="8" t="s">
        <v>29</v>
      </c>
      <c r="B14" s="22" t="s">
        <v>19</v>
      </c>
      <c r="C14" s="4">
        <v>0</v>
      </c>
      <c r="D14" s="4">
        <v>0</v>
      </c>
    </row>
    <row r="15" spans="1:10" ht="25.5">
      <c r="A15" s="8" t="s">
        <v>30</v>
      </c>
      <c r="B15" s="22" t="s">
        <v>16</v>
      </c>
      <c r="C15" s="4">
        <v>467.43</v>
      </c>
      <c r="D15" s="4">
        <v>467.43</v>
      </c>
      <c r="J15" s="2"/>
    </row>
    <row r="16" spans="1:11" ht="51" customHeight="1">
      <c r="A16" s="8" t="s">
        <v>31</v>
      </c>
      <c r="B16" s="22" t="s">
        <v>35</v>
      </c>
      <c r="C16" s="4">
        <v>580</v>
      </c>
      <c r="D16" s="4">
        <v>580</v>
      </c>
      <c r="J16" s="2"/>
      <c r="K16" s="2"/>
    </row>
    <row r="17" spans="1:4" ht="42" customHeight="1">
      <c r="A17" s="8" t="s">
        <v>32</v>
      </c>
      <c r="B17" s="22" t="s">
        <v>18</v>
      </c>
      <c r="C17" s="4">
        <v>2437.36</v>
      </c>
      <c r="D17" s="4">
        <v>2459.32</v>
      </c>
    </row>
    <row r="18" spans="1:4" ht="30">
      <c r="A18" s="9" t="s">
        <v>34</v>
      </c>
      <c r="B18" s="22" t="s">
        <v>38</v>
      </c>
      <c r="C18" s="4">
        <v>1300.52</v>
      </c>
      <c r="D18" s="4">
        <v>1300.52</v>
      </c>
    </row>
    <row r="19" spans="1:4" ht="44.25" customHeight="1">
      <c r="A19" s="9" t="s">
        <v>33</v>
      </c>
      <c r="B19" s="22" t="s">
        <v>17</v>
      </c>
      <c r="C19" s="4">
        <v>0</v>
      </c>
      <c r="D19" s="4">
        <v>0</v>
      </c>
    </row>
    <row r="20" spans="1:5" ht="30.75" customHeight="1">
      <c r="A20" s="9" t="s">
        <v>9</v>
      </c>
      <c r="B20" s="22" t="s">
        <v>39</v>
      </c>
      <c r="C20" s="4">
        <v>674.78</v>
      </c>
      <c r="D20" s="4">
        <v>736.49</v>
      </c>
      <c r="E20" s="18"/>
    </row>
    <row r="21" spans="1:4" ht="40.5" customHeight="1">
      <c r="A21" s="9" t="s">
        <v>10</v>
      </c>
      <c r="B21" s="22" t="s">
        <v>37</v>
      </c>
      <c r="C21" s="4">
        <v>544.18</v>
      </c>
      <c r="D21" s="4">
        <v>593.95</v>
      </c>
    </row>
    <row r="22" spans="1:4" ht="25.5">
      <c r="A22" s="9" t="s">
        <v>11</v>
      </c>
      <c r="B22" s="22" t="s">
        <v>21</v>
      </c>
      <c r="C22" s="4">
        <v>217.67</v>
      </c>
      <c r="D22" s="4">
        <v>0</v>
      </c>
    </row>
    <row r="23" spans="1:5" ht="25.5">
      <c r="A23" s="9" t="s">
        <v>42</v>
      </c>
      <c r="B23" s="22" t="s">
        <v>41</v>
      </c>
      <c r="C23" s="4">
        <v>486</v>
      </c>
      <c r="D23" s="4">
        <v>699.88</v>
      </c>
      <c r="E23" s="18"/>
    </row>
    <row r="24" spans="1:5" ht="25.5">
      <c r="A24" s="9" t="s">
        <v>40</v>
      </c>
      <c r="B24" s="22" t="s">
        <v>70</v>
      </c>
      <c r="C24" s="4">
        <v>1253</v>
      </c>
      <c r="D24" s="4">
        <v>683.62</v>
      </c>
      <c r="E24" s="18"/>
    </row>
    <row r="25" spans="1:4" ht="40.5" customHeight="1">
      <c r="A25" s="10" t="s">
        <v>3</v>
      </c>
      <c r="B25" s="23" t="s">
        <v>12</v>
      </c>
      <c r="C25" s="4">
        <v>1095.46</v>
      </c>
      <c r="D25" s="4">
        <v>1535.19</v>
      </c>
    </row>
    <row r="26" spans="1:4" ht="26.25" customHeight="1">
      <c r="A26" s="80" t="s">
        <v>0</v>
      </c>
      <c r="B26" s="81"/>
      <c r="C26" s="11">
        <f>SUM(C7:C25)</f>
        <v>17333.950000000004</v>
      </c>
      <c r="D26" s="11">
        <f>SUM(D7:D25)</f>
        <v>17333.95</v>
      </c>
    </row>
    <row r="27" spans="1:4" ht="26.25" customHeight="1">
      <c r="A27" s="80" t="s">
        <v>83</v>
      </c>
      <c r="B27" s="81"/>
      <c r="C27" s="11">
        <f>C26-1567.91</f>
        <v>15766.040000000005</v>
      </c>
      <c r="D27" s="11">
        <f>D26-1567.91</f>
        <v>15766.04</v>
      </c>
    </row>
    <row r="28" spans="3:4" ht="12.75">
      <c r="C28" s="7"/>
      <c r="D28" s="7"/>
    </row>
    <row r="29" spans="1:4" ht="12.75">
      <c r="A29" s="82" t="s">
        <v>59</v>
      </c>
      <c r="B29" s="83"/>
      <c r="C29" s="83"/>
      <c r="D29" s="84"/>
    </row>
    <row r="30" spans="1:4" ht="12.75">
      <c r="A30" s="85"/>
      <c r="B30" s="86"/>
      <c r="C30" s="86"/>
      <c r="D30" s="87"/>
    </row>
    <row r="31" spans="1:4" ht="30">
      <c r="A31" s="28" t="s">
        <v>2</v>
      </c>
      <c r="B31" s="29" t="s">
        <v>1</v>
      </c>
      <c r="C31" s="30" t="s">
        <v>13</v>
      </c>
      <c r="D31" s="30" t="s">
        <v>14</v>
      </c>
    </row>
    <row r="32" spans="1:4" ht="26.25" customHeight="1">
      <c r="A32" s="25" t="s">
        <v>53</v>
      </c>
      <c r="B32" s="26" t="s">
        <v>75</v>
      </c>
      <c r="C32" s="31">
        <v>0</v>
      </c>
      <c r="D32" s="31">
        <v>0</v>
      </c>
    </row>
    <row r="33" spans="1:4" ht="26.25" customHeight="1">
      <c r="A33" s="25" t="s">
        <v>53</v>
      </c>
      <c r="B33" s="26" t="s">
        <v>76</v>
      </c>
      <c r="C33" s="31">
        <v>0</v>
      </c>
      <c r="D33" s="31">
        <v>0</v>
      </c>
    </row>
    <row r="34" spans="1:4" ht="25.5" customHeight="1">
      <c r="A34" s="25" t="s">
        <v>32</v>
      </c>
      <c r="B34" s="26" t="s">
        <v>52</v>
      </c>
      <c r="C34" s="31">
        <v>0</v>
      </c>
      <c r="D34" s="31">
        <v>0</v>
      </c>
    </row>
    <row r="35" spans="1:4" ht="15">
      <c r="A35" s="25" t="s">
        <v>54</v>
      </c>
      <c r="B35" s="26" t="s">
        <v>55</v>
      </c>
      <c r="C35" s="31">
        <v>898.91</v>
      </c>
      <c r="D35" s="31">
        <v>898.91</v>
      </c>
    </row>
    <row r="36" spans="1:4" ht="21" customHeight="1">
      <c r="A36" s="25" t="s">
        <v>72</v>
      </c>
      <c r="B36" s="26" t="s">
        <v>71</v>
      </c>
      <c r="C36" s="31">
        <v>0</v>
      </c>
      <c r="D36" s="31">
        <v>0</v>
      </c>
    </row>
    <row r="37" spans="1:4" ht="18.75">
      <c r="A37" s="88" t="s">
        <v>0</v>
      </c>
      <c r="B37" s="89"/>
      <c r="C37" s="32">
        <f>SUM(C32:C36)</f>
        <v>898.91</v>
      </c>
      <c r="D37" s="32">
        <f>SUM(D32:D36)</f>
        <v>898.91</v>
      </c>
    </row>
    <row r="39" spans="3:5" ht="18.75">
      <c r="C39" s="32">
        <f>C37+C27</f>
        <v>16664.950000000004</v>
      </c>
      <c r="D39" s="32">
        <f>D37+D27</f>
        <v>16664.95</v>
      </c>
      <c r="E39" s="1" t="s">
        <v>85</v>
      </c>
    </row>
    <row r="40" spans="3:4" ht="21">
      <c r="C40" s="33" t="s">
        <v>58</v>
      </c>
      <c r="D40" s="27">
        <f>D39-C39</f>
        <v>0</v>
      </c>
    </row>
    <row r="41" spans="3:9" ht="12.75">
      <c r="C41" s="1"/>
      <c r="D41" s="1"/>
      <c r="G41" s="2"/>
      <c r="I41" s="1"/>
    </row>
  </sheetData>
  <sheetProtection selectLockedCells="1"/>
  <mergeCells count="6">
    <mergeCell ref="A2:D3"/>
    <mergeCell ref="A4:D5"/>
    <mergeCell ref="A26:B26"/>
    <mergeCell ref="A29:D30"/>
    <mergeCell ref="A37:B37"/>
    <mergeCell ref="A27:B27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56"/>
  <sheetViews>
    <sheetView zoomScale="112" zoomScaleNormal="112" zoomScalePageLayoutView="0" workbookViewId="0" topLeftCell="A34">
      <selection activeCell="C27" sqref="C27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421875" style="2" customWidth="1"/>
    <col min="4" max="4" width="18.7109375" style="1" customWidth="1"/>
    <col min="5" max="5" width="11.421875" style="1" customWidth="1"/>
    <col min="6" max="6" width="14.00390625" style="1" bestFit="1" customWidth="1"/>
    <col min="7" max="7" width="11.421875" style="1" customWidth="1"/>
    <col min="8" max="8" width="10.8515625" style="2" customWidth="1"/>
    <col min="9" max="9" width="12.8515625" style="1" bestFit="1" customWidth="1"/>
    <col min="10" max="10" width="10.140625" style="1" bestFit="1" customWidth="1"/>
    <col min="11" max="16384" width="11.421875" style="1" customWidth="1"/>
  </cols>
  <sheetData>
    <row r="1" spans="1:8" ht="12.75">
      <c r="A1" s="14"/>
      <c r="B1" s="15"/>
      <c r="C1" s="17"/>
      <c r="D1" s="2"/>
      <c r="H1" s="1"/>
    </row>
    <row r="2" spans="1:8" ht="12.75" customHeight="1">
      <c r="A2" s="71" t="s">
        <v>80</v>
      </c>
      <c r="B2" s="72"/>
      <c r="C2" s="73"/>
      <c r="D2" s="2"/>
      <c r="H2" s="1"/>
    </row>
    <row r="3" spans="1:8" ht="12.75" customHeight="1">
      <c r="A3" s="71"/>
      <c r="B3" s="72"/>
      <c r="C3" s="73"/>
      <c r="D3" s="2"/>
      <c r="H3" s="1"/>
    </row>
    <row r="4" spans="1:8" ht="12.75" customHeight="1">
      <c r="A4" s="74" t="s">
        <v>98</v>
      </c>
      <c r="B4" s="75"/>
      <c r="C4" s="76"/>
      <c r="D4" s="2"/>
      <c r="H4" s="1"/>
    </row>
    <row r="5" spans="1:8" ht="12.75" customHeight="1">
      <c r="A5" s="77"/>
      <c r="B5" s="78"/>
      <c r="C5" s="79"/>
      <c r="D5" s="2"/>
      <c r="H5" s="1"/>
    </row>
    <row r="6" spans="1:3" s="3" customFormat="1" ht="30.75" customHeight="1">
      <c r="A6" s="12" t="s">
        <v>2</v>
      </c>
      <c r="B6" s="21" t="s">
        <v>1</v>
      </c>
      <c r="C6" s="13" t="s">
        <v>102</v>
      </c>
    </row>
    <row r="7" spans="1:4" s="3" customFormat="1" ht="15">
      <c r="A7" s="8" t="s">
        <v>22</v>
      </c>
      <c r="B7" s="22" t="s">
        <v>15</v>
      </c>
      <c r="C7" s="4">
        <v>98.6</v>
      </c>
      <c r="D7" s="60" t="s">
        <v>106</v>
      </c>
    </row>
    <row r="8" spans="1:4" ht="44.25" customHeight="1">
      <c r="A8" s="8" t="s">
        <v>23</v>
      </c>
      <c r="B8" s="22" t="s">
        <v>7</v>
      </c>
      <c r="C8" s="4">
        <v>4037.36</v>
      </c>
      <c r="D8" s="61">
        <v>1567.91</v>
      </c>
    </row>
    <row r="9" spans="1:3" ht="49.5" customHeight="1">
      <c r="A9" s="8" t="s">
        <v>24</v>
      </c>
      <c r="B9" s="22" t="s">
        <v>20</v>
      </c>
      <c r="C9" s="4">
        <v>0</v>
      </c>
    </row>
    <row r="10" spans="1:3" ht="48" customHeight="1">
      <c r="A10" s="8" t="s">
        <v>25</v>
      </c>
      <c r="B10" s="22" t="s">
        <v>36</v>
      </c>
      <c r="C10" s="4">
        <v>0</v>
      </c>
    </row>
    <row r="11" spans="1:3" ht="25.5" customHeight="1">
      <c r="A11" s="8" t="s">
        <v>26</v>
      </c>
      <c r="B11" s="22" t="s">
        <v>4</v>
      </c>
      <c r="C11" s="4">
        <v>0</v>
      </c>
    </row>
    <row r="12" spans="1:3" ht="60" customHeight="1">
      <c r="A12" s="8" t="s">
        <v>27</v>
      </c>
      <c r="B12" s="22" t="s">
        <v>5</v>
      </c>
      <c r="C12" s="4">
        <v>2573.68</v>
      </c>
    </row>
    <row r="13" spans="1:6" ht="32.25" customHeight="1">
      <c r="A13" s="8" t="s">
        <v>28</v>
      </c>
      <c r="B13" s="22" t="s">
        <v>8</v>
      </c>
      <c r="C13" s="4">
        <v>0</v>
      </c>
      <c r="F13" s="2"/>
    </row>
    <row r="14" spans="1:3" ht="42" customHeight="1">
      <c r="A14" s="8" t="s">
        <v>29</v>
      </c>
      <c r="B14" s="22" t="s">
        <v>19</v>
      </c>
      <c r="C14" s="4">
        <v>0</v>
      </c>
    </row>
    <row r="15" spans="1:9" ht="25.5">
      <c r="A15" s="8" t="s">
        <v>30</v>
      </c>
      <c r="B15" s="22" t="s">
        <v>16</v>
      </c>
      <c r="C15" s="4">
        <v>467.43</v>
      </c>
      <c r="I15" s="2"/>
    </row>
    <row r="16" spans="1:10" ht="39" customHeight="1">
      <c r="A16" s="8" t="s">
        <v>81</v>
      </c>
      <c r="B16" s="22" t="s">
        <v>82</v>
      </c>
      <c r="C16" s="4">
        <v>580</v>
      </c>
      <c r="I16" s="2"/>
      <c r="J16" s="2"/>
    </row>
    <row r="17" spans="1:10" ht="51" customHeight="1">
      <c r="A17" s="8" t="s">
        <v>31</v>
      </c>
      <c r="B17" s="22" t="s">
        <v>35</v>
      </c>
      <c r="C17" s="4">
        <v>0</v>
      </c>
      <c r="I17" s="2"/>
      <c r="J17" s="2"/>
    </row>
    <row r="18" spans="1:3" ht="42" customHeight="1">
      <c r="A18" s="8" t="s">
        <v>32</v>
      </c>
      <c r="B18" s="22" t="s">
        <v>18</v>
      </c>
      <c r="C18" s="4">
        <v>2472.74</v>
      </c>
    </row>
    <row r="19" spans="1:3" ht="30">
      <c r="A19" s="8" t="s">
        <v>34</v>
      </c>
      <c r="B19" s="22" t="s">
        <v>38</v>
      </c>
      <c r="C19" s="4">
        <v>1300.52</v>
      </c>
    </row>
    <row r="20" spans="1:3" ht="44.25" customHeight="1">
      <c r="A20" s="8" t="s">
        <v>33</v>
      </c>
      <c r="B20" s="22" t="s">
        <v>17</v>
      </c>
      <c r="C20" s="4">
        <f>488.28</f>
        <v>488.28</v>
      </c>
    </row>
    <row r="21" spans="1:4" ht="30.75" customHeight="1">
      <c r="A21" s="8" t="s">
        <v>9</v>
      </c>
      <c r="B21" s="22" t="s">
        <v>39</v>
      </c>
      <c r="C21" s="4">
        <v>736.49</v>
      </c>
      <c r="D21" s="18"/>
    </row>
    <row r="22" spans="1:3" ht="40.5" customHeight="1">
      <c r="A22" s="8" t="s">
        <v>10</v>
      </c>
      <c r="B22" s="22" t="s">
        <v>37</v>
      </c>
      <c r="C22" s="4">
        <v>593.95</v>
      </c>
    </row>
    <row r="23" spans="1:3" ht="25.5">
      <c r="A23" s="8" t="s">
        <v>11</v>
      </c>
      <c r="B23" s="22" t="s">
        <v>21</v>
      </c>
      <c r="C23" s="4">
        <v>217.67</v>
      </c>
    </row>
    <row r="24" spans="1:4" ht="25.5">
      <c r="A24" s="8" t="s">
        <v>42</v>
      </c>
      <c r="B24" s="22" t="s">
        <v>41</v>
      </c>
      <c r="C24" s="4">
        <v>699.88</v>
      </c>
      <c r="D24" s="18"/>
    </row>
    <row r="25" spans="1:4" ht="25.5">
      <c r="A25" s="8" t="s">
        <v>40</v>
      </c>
      <c r="B25" s="22" t="s">
        <v>70</v>
      </c>
      <c r="C25" s="4">
        <v>683.62</v>
      </c>
      <c r="D25" s="18"/>
    </row>
    <row r="26" spans="1:3" ht="42" customHeight="1">
      <c r="A26" s="10" t="s">
        <v>3</v>
      </c>
      <c r="B26" s="23" t="s">
        <v>12</v>
      </c>
      <c r="C26" s="4">
        <v>1033.49</v>
      </c>
    </row>
    <row r="27" spans="1:4" ht="42" customHeight="1">
      <c r="A27" s="51" t="s">
        <v>91</v>
      </c>
      <c r="B27" s="55" t="s">
        <v>92</v>
      </c>
      <c r="C27" s="52">
        <v>528.58</v>
      </c>
      <c r="D27" s="1" t="s">
        <v>94</v>
      </c>
    </row>
    <row r="28" spans="1:4" ht="42" customHeight="1">
      <c r="A28" s="53" t="s">
        <v>105</v>
      </c>
      <c r="B28" s="54" t="s">
        <v>103</v>
      </c>
      <c r="C28" s="52">
        <v>416</v>
      </c>
      <c r="D28" s="1" t="s">
        <v>101</v>
      </c>
    </row>
    <row r="29" spans="1:3" ht="30">
      <c r="A29" s="19" t="s">
        <v>50</v>
      </c>
      <c r="B29" s="24" t="s">
        <v>67</v>
      </c>
      <c r="C29" s="20"/>
    </row>
    <row r="30" spans="1:3" ht="25.5">
      <c r="A30" s="19" t="s">
        <v>79</v>
      </c>
      <c r="B30" s="34" t="s">
        <v>77</v>
      </c>
      <c r="C30" s="20">
        <v>0</v>
      </c>
    </row>
    <row r="31" spans="1:3" ht="25.5">
      <c r="A31" s="19" t="s">
        <v>79</v>
      </c>
      <c r="B31" s="34" t="s">
        <v>78</v>
      </c>
      <c r="C31" s="20">
        <v>0</v>
      </c>
    </row>
    <row r="32" spans="1:3" ht="26.25" customHeight="1">
      <c r="A32" s="80" t="s">
        <v>83</v>
      </c>
      <c r="B32" s="90"/>
      <c r="C32" s="11">
        <f>SUM(C7:C31)</f>
        <v>16928.29</v>
      </c>
    </row>
    <row r="33" spans="1:3" ht="26.25" customHeight="1">
      <c r="A33" s="80" t="s">
        <v>107</v>
      </c>
      <c r="B33" s="81"/>
      <c r="C33" s="11">
        <v>1567.91</v>
      </c>
    </row>
    <row r="34" spans="1:3" ht="26.25" customHeight="1">
      <c r="A34" s="37"/>
      <c r="B34" s="38"/>
      <c r="C34" s="39"/>
    </row>
    <row r="35" ht="12.75">
      <c r="C35" s="7"/>
    </row>
    <row r="36" spans="1:3" ht="12.75">
      <c r="A36" s="82" t="s">
        <v>99</v>
      </c>
      <c r="B36" s="83"/>
      <c r="C36" s="84"/>
    </row>
    <row r="37" spans="1:3" ht="12.75">
      <c r="A37" s="85"/>
      <c r="B37" s="86"/>
      <c r="C37" s="87"/>
    </row>
    <row r="38" spans="1:3" ht="30">
      <c r="A38" s="28" t="s">
        <v>2</v>
      </c>
      <c r="B38" s="29" t="s">
        <v>1</v>
      </c>
      <c r="C38" s="30" t="s">
        <v>14</v>
      </c>
    </row>
    <row r="39" spans="1:3" ht="26.25" customHeight="1">
      <c r="A39" s="25" t="s">
        <v>53</v>
      </c>
      <c r="B39" s="26" t="s">
        <v>75</v>
      </c>
      <c r="C39" s="31">
        <v>0</v>
      </c>
    </row>
    <row r="40" spans="1:3" ht="26.25" customHeight="1">
      <c r="A40" s="25" t="s">
        <v>53</v>
      </c>
      <c r="B40" s="26" t="s">
        <v>76</v>
      </c>
      <c r="C40" s="31">
        <v>0</v>
      </c>
    </row>
    <row r="41" spans="1:3" ht="25.5" customHeight="1">
      <c r="A41" s="25" t="s">
        <v>32</v>
      </c>
      <c r="B41" s="26" t="s">
        <v>52</v>
      </c>
      <c r="C41" s="31">
        <v>0</v>
      </c>
    </row>
    <row r="42" spans="1:3" ht="21.75" customHeight="1">
      <c r="A42" s="25" t="s">
        <v>54</v>
      </c>
      <c r="B42" s="26" t="s">
        <v>55</v>
      </c>
      <c r="C42" s="31">
        <f>898.91-270</f>
        <v>628.91</v>
      </c>
    </row>
    <row r="43" spans="1:3" ht="21" customHeight="1">
      <c r="A43" s="25" t="s">
        <v>72</v>
      </c>
      <c r="B43" s="26" t="s">
        <v>71</v>
      </c>
      <c r="C43" s="31">
        <v>295.44</v>
      </c>
    </row>
    <row r="44" spans="1:3" ht="18.75">
      <c r="A44" s="88" t="s">
        <v>0</v>
      </c>
      <c r="B44" s="89"/>
      <c r="C44" s="32">
        <f>SUM(C40:C43)</f>
        <v>924.3499999999999</v>
      </c>
    </row>
    <row r="45" spans="1:3" ht="12.75">
      <c r="A45" s="1"/>
      <c r="B45" s="1"/>
      <c r="C45" s="1"/>
    </row>
    <row r="46" ht="21">
      <c r="C46" s="36">
        <f>C44+C32+C33</f>
        <v>19420.55</v>
      </c>
    </row>
    <row r="48" spans="1:3" ht="19.5" customHeight="1">
      <c r="A48" s="40"/>
      <c r="B48" s="64" t="s">
        <v>96</v>
      </c>
      <c r="C48" s="41">
        <v>10850</v>
      </c>
    </row>
    <row r="49" spans="1:3" ht="19.5" customHeight="1">
      <c r="A49" s="40"/>
      <c r="B49" s="64" t="s">
        <v>97</v>
      </c>
      <c r="C49" s="41">
        <v>2170</v>
      </c>
    </row>
    <row r="50" ht="19.5" customHeight="1"/>
    <row r="51" spans="1:3" ht="19.5" customHeight="1">
      <c r="A51" s="46"/>
      <c r="B51" s="70" t="s">
        <v>100</v>
      </c>
      <c r="C51" s="69">
        <f>SUM(C46+C48+C49)</f>
        <v>32440.55</v>
      </c>
    </row>
    <row r="52" spans="1:3" ht="19.5" customHeight="1">
      <c r="A52" s="48"/>
      <c r="B52" s="49" t="s">
        <v>94</v>
      </c>
      <c r="C52" s="65">
        <v>528.58</v>
      </c>
    </row>
    <row r="53" spans="1:3" ht="19.5" customHeight="1">
      <c r="A53" s="48"/>
      <c r="B53" s="49" t="s">
        <v>104</v>
      </c>
      <c r="C53" s="65">
        <v>416</v>
      </c>
    </row>
    <row r="54" spans="1:3" ht="19.5" customHeight="1">
      <c r="A54" s="48"/>
      <c r="B54" s="70" t="s">
        <v>100</v>
      </c>
      <c r="C54" s="69">
        <f>SUM(C51-C52-C53)</f>
        <v>31495.969999999998</v>
      </c>
    </row>
    <row r="55" spans="1:3" ht="19.5" customHeight="1">
      <c r="A55" s="48"/>
      <c r="B55" s="43" t="s">
        <v>110</v>
      </c>
      <c r="C55" s="65">
        <v>295.44</v>
      </c>
    </row>
    <row r="56" spans="1:3" ht="19.5" customHeight="1">
      <c r="A56" s="48"/>
      <c r="B56" s="43" t="s">
        <v>111</v>
      </c>
      <c r="C56" s="65">
        <f>SUM(C54-C55)</f>
        <v>31200.53</v>
      </c>
    </row>
  </sheetData>
  <sheetProtection selectLockedCells="1"/>
  <mergeCells count="6">
    <mergeCell ref="A2:C3"/>
    <mergeCell ref="A4:C5"/>
    <mergeCell ref="A32:B32"/>
    <mergeCell ref="A33:B33"/>
    <mergeCell ref="A36:C37"/>
    <mergeCell ref="A44:B4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56"/>
  <sheetViews>
    <sheetView tabSelected="1" zoomScale="112" zoomScaleNormal="112" zoomScalePageLayoutView="0" workbookViewId="0" topLeftCell="A19">
      <selection activeCell="C55" sqref="C55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421875" style="2" customWidth="1"/>
    <col min="4" max="4" width="18.7109375" style="1" customWidth="1"/>
    <col min="5" max="5" width="11.421875" style="1" customWidth="1"/>
    <col min="6" max="6" width="14.00390625" style="1" bestFit="1" customWidth="1"/>
    <col min="7" max="7" width="11.421875" style="1" customWidth="1"/>
    <col min="8" max="8" width="10.8515625" style="2" customWidth="1"/>
    <col min="9" max="9" width="12.8515625" style="1" bestFit="1" customWidth="1"/>
    <col min="10" max="10" width="10.140625" style="1" bestFit="1" customWidth="1"/>
    <col min="11" max="16384" width="11.421875" style="1" customWidth="1"/>
  </cols>
  <sheetData>
    <row r="1" spans="1:8" ht="12.75">
      <c r="A1" s="14"/>
      <c r="B1" s="15"/>
      <c r="C1" s="17"/>
      <c r="D1" s="2"/>
      <c r="H1" s="1"/>
    </row>
    <row r="2" spans="1:8" ht="12.75" customHeight="1">
      <c r="A2" s="71" t="s">
        <v>80</v>
      </c>
      <c r="B2" s="72"/>
      <c r="C2" s="73"/>
      <c r="D2" s="2"/>
      <c r="H2" s="1"/>
    </row>
    <row r="3" spans="1:8" ht="12.75" customHeight="1">
      <c r="A3" s="71"/>
      <c r="B3" s="72"/>
      <c r="C3" s="73"/>
      <c r="D3" s="2"/>
      <c r="H3" s="1"/>
    </row>
    <row r="4" spans="1:8" ht="12.75" customHeight="1">
      <c r="A4" s="74" t="s">
        <v>112</v>
      </c>
      <c r="B4" s="75"/>
      <c r="C4" s="76"/>
      <c r="D4" s="2"/>
      <c r="H4" s="1"/>
    </row>
    <row r="5" spans="1:8" ht="12.75" customHeight="1">
      <c r="A5" s="77"/>
      <c r="B5" s="78"/>
      <c r="C5" s="79"/>
      <c r="D5" s="2"/>
      <c r="H5" s="1"/>
    </row>
    <row r="6" spans="1:3" s="3" customFormat="1" ht="30.75" customHeight="1">
      <c r="A6" s="12" t="s">
        <v>2</v>
      </c>
      <c r="B6" s="21" t="s">
        <v>1</v>
      </c>
      <c r="C6" s="13" t="s">
        <v>102</v>
      </c>
    </row>
    <row r="7" spans="1:4" s="3" customFormat="1" ht="15">
      <c r="A7" s="8" t="s">
        <v>22</v>
      </c>
      <c r="B7" s="22" t="s">
        <v>15</v>
      </c>
      <c r="C7" s="4">
        <v>98.6</v>
      </c>
      <c r="D7" s="60" t="s">
        <v>106</v>
      </c>
    </row>
    <row r="8" spans="1:4" ht="44.25" customHeight="1">
      <c r="A8" s="8" t="s">
        <v>23</v>
      </c>
      <c r="B8" s="22" t="s">
        <v>7</v>
      </c>
      <c r="C8" s="4">
        <v>4037.36</v>
      </c>
      <c r="D8" s="61">
        <v>1567.91</v>
      </c>
    </row>
    <row r="9" spans="1:3" ht="49.5" customHeight="1">
      <c r="A9" s="8" t="s">
        <v>24</v>
      </c>
      <c r="B9" s="22" t="s">
        <v>20</v>
      </c>
      <c r="C9" s="4">
        <v>0</v>
      </c>
    </row>
    <row r="10" spans="1:3" ht="48" customHeight="1">
      <c r="A10" s="8" t="s">
        <v>25</v>
      </c>
      <c r="B10" s="22" t="s">
        <v>36</v>
      </c>
      <c r="C10" s="4">
        <v>0</v>
      </c>
    </row>
    <row r="11" spans="1:3" ht="25.5" customHeight="1">
      <c r="A11" s="8" t="s">
        <v>26</v>
      </c>
      <c r="B11" s="22" t="s">
        <v>4</v>
      </c>
      <c r="C11" s="4">
        <v>0</v>
      </c>
    </row>
    <row r="12" spans="1:3" ht="60" customHeight="1">
      <c r="A12" s="8" t="s">
        <v>27</v>
      </c>
      <c r="B12" s="22" t="s">
        <v>5</v>
      </c>
      <c r="C12" s="4">
        <v>2573.68</v>
      </c>
    </row>
    <row r="13" spans="1:6" ht="32.25" customHeight="1">
      <c r="A13" s="8" t="s">
        <v>28</v>
      </c>
      <c r="B13" s="22" t="s">
        <v>8</v>
      </c>
      <c r="C13" s="4">
        <v>0</v>
      </c>
      <c r="F13" s="2"/>
    </row>
    <row r="14" spans="1:3" ht="42" customHeight="1">
      <c r="A14" s="8" t="s">
        <v>29</v>
      </c>
      <c r="B14" s="22" t="s">
        <v>19</v>
      </c>
      <c r="C14" s="4">
        <v>0</v>
      </c>
    </row>
    <row r="15" spans="1:9" ht="25.5">
      <c r="A15" s="8" t="s">
        <v>30</v>
      </c>
      <c r="B15" s="22" t="s">
        <v>16</v>
      </c>
      <c r="C15" s="4">
        <v>467.43</v>
      </c>
      <c r="I15" s="2"/>
    </row>
    <row r="16" spans="1:10" ht="39" customHeight="1">
      <c r="A16" s="8" t="s">
        <v>81</v>
      </c>
      <c r="B16" s="22" t="s">
        <v>82</v>
      </c>
      <c r="C16" s="4">
        <v>580</v>
      </c>
      <c r="I16" s="2"/>
      <c r="J16" s="2"/>
    </row>
    <row r="17" spans="1:10" ht="51" customHeight="1">
      <c r="A17" s="8" t="s">
        <v>31</v>
      </c>
      <c r="B17" s="22" t="s">
        <v>35</v>
      </c>
      <c r="C17" s="4">
        <v>0</v>
      </c>
      <c r="I17" s="2"/>
      <c r="J17" s="2"/>
    </row>
    <row r="18" spans="1:3" ht="42" customHeight="1">
      <c r="A18" s="8" t="s">
        <v>32</v>
      </c>
      <c r="B18" s="22" t="s">
        <v>18</v>
      </c>
      <c r="C18" s="4">
        <v>2472.74</v>
      </c>
    </row>
    <row r="19" spans="1:3" ht="30">
      <c r="A19" s="8" t="s">
        <v>34</v>
      </c>
      <c r="B19" s="22" t="s">
        <v>38</v>
      </c>
      <c r="C19" s="4">
        <v>1300.52</v>
      </c>
    </row>
    <row r="20" spans="1:3" ht="44.25" customHeight="1">
      <c r="A20" s="8" t="s">
        <v>33</v>
      </c>
      <c r="B20" s="22" t="s">
        <v>17</v>
      </c>
      <c r="C20" s="4">
        <f>488.28</f>
        <v>488.28</v>
      </c>
    </row>
    <row r="21" spans="1:4" ht="30.75" customHeight="1">
      <c r="A21" s="8" t="s">
        <v>9</v>
      </c>
      <c r="B21" s="22" t="s">
        <v>39</v>
      </c>
      <c r="C21" s="4">
        <v>736.49</v>
      </c>
      <c r="D21" s="18"/>
    </row>
    <row r="22" spans="1:3" ht="40.5" customHeight="1">
      <c r="A22" s="8" t="s">
        <v>10</v>
      </c>
      <c r="B22" s="22" t="s">
        <v>37</v>
      </c>
      <c r="C22" s="4">
        <v>593.95</v>
      </c>
    </row>
    <row r="23" spans="1:3" ht="25.5">
      <c r="A23" s="8" t="s">
        <v>11</v>
      </c>
      <c r="B23" s="22" t="s">
        <v>21</v>
      </c>
      <c r="C23" s="4">
        <v>217.67</v>
      </c>
    </row>
    <row r="24" spans="1:4" ht="25.5">
      <c r="A24" s="8" t="s">
        <v>42</v>
      </c>
      <c r="B24" s="22" t="s">
        <v>41</v>
      </c>
      <c r="C24" s="4">
        <v>699.88</v>
      </c>
      <c r="D24" s="18"/>
    </row>
    <row r="25" spans="1:4" ht="25.5">
      <c r="A25" s="8" t="s">
        <v>40</v>
      </c>
      <c r="B25" s="22" t="s">
        <v>70</v>
      </c>
      <c r="C25" s="4">
        <v>683.62</v>
      </c>
      <c r="D25" s="18"/>
    </row>
    <row r="26" spans="1:3" ht="42" customHeight="1">
      <c r="A26" s="10" t="s">
        <v>3</v>
      </c>
      <c r="B26" s="23" t="s">
        <v>12</v>
      </c>
      <c r="C26" s="4">
        <v>1033.49</v>
      </c>
    </row>
    <row r="27" spans="1:4" ht="42" customHeight="1">
      <c r="A27" s="51" t="s">
        <v>91</v>
      </c>
      <c r="B27" s="55" t="s">
        <v>113</v>
      </c>
      <c r="C27" s="52">
        <v>528.58</v>
      </c>
      <c r="D27" s="1" t="s">
        <v>94</v>
      </c>
    </row>
    <row r="28" spans="1:4" ht="42" customHeight="1">
      <c r="A28" s="53" t="s">
        <v>105</v>
      </c>
      <c r="B28" s="54" t="s">
        <v>103</v>
      </c>
      <c r="C28" s="52">
        <v>416</v>
      </c>
      <c r="D28" s="1" t="s">
        <v>101</v>
      </c>
    </row>
    <row r="29" spans="1:3" ht="30">
      <c r="A29" s="19" t="s">
        <v>50</v>
      </c>
      <c r="B29" s="24" t="s">
        <v>67</v>
      </c>
      <c r="C29" s="20"/>
    </row>
    <row r="30" spans="1:3" ht="25.5">
      <c r="A30" s="19" t="s">
        <v>79</v>
      </c>
      <c r="B30" s="34" t="s">
        <v>77</v>
      </c>
      <c r="C30" s="20">
        <v>0</v>
      </c>
    </row>
    <row r="31" spans="1:3" ht="25.5">
      <c r="A31" s="19" t="s">
        <v>79</v>
      </c>
      <c r="B31" s="34" t="s">
        <v>78</v>
      </c>
      <c r="C31" s="20">
        <v>0</v>
      </c>
    </row>
    <row r="32" spans="1:3" ht="26.25" customHeight="1">
      <c r="A32" s="80" t="s">
        <v>83</v>
      </c>
      <c r="B32" s="90"/>
      <c r="C32" s="11">
        <f>SUM(C7:C31)</f>
        <v>16928.29</v>
      </c>
    </row>
    <row r="33" spans="1:3" ht="26.25" customHeight="1">
      <c r="A33" s="80" t="s">
        <v>107</v>
      </c>
      <c r="B33" s="81"/>
      <c r="C33" s="11">
        <v>1567.91</v>
      </c>
    </row>
    <row r="34" spans="1:3" ht="26.25" customHeight="1">
      <c r="A34" s="37"/>
      <c r="B34" s="38"/>
      <c r="C34" s="39"/>
    </row>
    <row r="35" ht="12.75">
      <c r="C35" s="7"/>
    </row>
    <row r="36" spans="1:3" ht="12.75">
      <c r="A36" s="82" t="s">
        <v>114</v>
      </c>
      <c r="B36" s="83"/>
      <c r="C36" s="84"/>
    </row>
    <row r="37" spans="1:3" ht="12.75">
      <c r="A37" s="85"/>
      <c r="B37" s="86"/>
      <c r="C37" s="87"/>
    </row>
    <row r="38" spans="1:3" ht="30">
      <c r="A38" s="28" t="s">
        <v>2</v>
      </c>
      <c r="B38" s="29" t="s">
        <v>1</v>
      </c>
      <c r="C38" s="30" t="s">
        <v>14</v>
      </c>
    </row>
    <row r="39" spans="1:3" ht="26.25" customHeight="1">
      <c r="A39" s="25" t="s">
        <v>53</v>
      </c>
      <c r="B39" s="26" t="s">
        <v>75</v>
      </c>
      <c r="C39" s="31">
        <v>0</v>
      </c>
    </row>
    <row r="40" spans="1:3" ht="26.25" customHeight="1">
      <c r="A40" s="25" t="s">
        <v>53</v>
      </c>
      <c r="B40" s="26" t="s">
        <v>76</v>
      </c>
      <c r="C40" s="31">
        <v>0</v>
      </c>
    </row>
    <row r="41" spans="1:3" ht="25.5" customHeight="1">
      <c r="A41" s="25" t="s">
        <v>32</v>
      </c>
      <c r="B41" s="26" t="s">
        <v>52</v>
      </c>
      <c r="C41" s="31">
        <v>0</v>
      </c>
    </row>
    <row r="42" spans="1:3" ht="21.75" customHeight="1">
      <c r="A42" s="25" t="s">
        <v>54</v>
      </c>
      <c r="B42" s="26" t="s">
        <v>55</v>
      </c>
      <c r="C42" s="31">
        <f>898.91-270</f>
        <v>628.91</v>
      </c>
    </row>
    <row r="43" spans="1:3" ht="21" customHeight="1">
      <c r="A43" s="25" t="s">
        <v>72</v>
      </c>
      <c r="B43" s="26" t="s">
        <v>71</v>
      </c>
      <c r="C43" s="31"/>
    </row>
    <row r="44" spans="1:3" ht="18.75">
      <c r="A44" s="88" t="s">
        <v>0</v>
      </c>
      <c r="B44" s="89"/>
      <c r="C44" s="32">
        <f>SUM(C40:C43)</f>
        <v>628.91</v>
      </c>
    </row>
    <row r="45" spans="1:3" ht="12.75">
      <c r="A45" s="1"/>
      <c r="B45" s="1"/>
      <c r="C45" s="1"/>
    </row>
    <row r="46" ht="21">
      <c r="C46" s="36">
        <f>C44+C32+C33</f>
        <v>19125.11</v>
      </c>
    </row>
    <row r="48" spans="1:3" ht="19.5" customHeight="1">
      <c r="A48" s="40"/>
      <c r="B48" s="64" t="s">
        <v>96</v>
      </c>
      <c r="C48" s="41">
        <v>10850</v>
      </c>
    </row>
    <row r="49" spans="1:3" ht="19.5" customHeight="1">
      <c r="A49" s="40"/>
      <c r="B49" s="64" t="s">
        <v>97</v>
      </c>
      <c r="C49" s="41">
        <v>2170</v>
      </c>
    </row>
    <row r="50" ht="19.5" customHeight="1"/>
    <row r="51" spans="1:3" ht="19.5" customHeight="1">
      <c r="A51" s="46"/>
      <c r="B51" s="70" t="s">
        <v>100</v>
      </c>
      <c r="C51" s="69">
        <f>SUM(C46+C48+C49)</f>
        <v>32145.11</v>
      </c>
    </row>
    <row r="52" spans="1:3" ht="19.5" customHeight="1">
      <c r="A52" s="48"/>
      <c r="B52" s="49" t="s">
        <v>94</v>
      </c>
      <c r="C52" s="65">
        <v>528.58</v>
      </c>
    </row>
    <row r="53" spans="1:3" ht="19.5" customHeight="1">
      <c r="A53" s="48"/>
      <c r="B53" s="49" t="s">
        <v>104</v>
      </c>
      <c r="C53" s="65">
        <v>416</v>
      </c>
    </row>
    <row r="54" spans="1:3" ht="19.5" customHeight="1">
      <c r="A54" s="48"/>
      <c r="B54" s="70" t="s">
        <v>100</v>
      </c>
      <c r="C54" s="69">
        <f>SUM(C51-C52-C53)</f>
        <v>31200.53</v>
      </c>
    </row>
    <row r="55" spans="1:3" ht="19.5" customHeight="1">
      <c r="A55" s="48"/>
      <c r="B55" s="43" t="s">
        <v>110</v>
      </c>
      <c r="C55" s="65"/>
    </row>
    <row r="56" spans="1:3" ht="19.5" customHeight="1">
      <c r="A56" s="48"/>
      <c r="B56" s="43" t="s">
        <v>111</v>
      </c>
      <c r="C56" s="65">
        <f>SUM(C54-C55)</f>
        <v>31200.53</v>
      </c>
    </row>
  </sheetData>
  <sheetProtection selectLockedCells="1"/>
  <mergeCells count="6">
    <mergeCell ref="A2:C3"/>
    <mergeCell ref="A4:C5"/>
    <mergeCell ref="A32:B32"/>
    <mergeCell ref="A33:B33"/>
    <mergeCell ref="A36:C37"/>
    <mergeCell ref="A44:B4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3"/>
  <sheetViews>
    <sheetView zoomScale="112" zoomScaleNormal="112" zoomScalePageLayoutView="0" workbookViewId="0" topLeftCell="A25">
      <selection activeCell="E41" sqref="E41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28125" style="2" customWidth="1"/>
    <col min="4" max="4" width="18.28125" style="2" customWidth="1"/>
    <col min="5" max="5" width="37.00390625" style="1" customWidth="1"/>
    <col min="6" max="6" width="11.421875" style="1" customWidth="1"/>
    <col min="7" max="7" width="14.00390625" style="1" bestFit="1" customWidth="1"/>
    <col min="8" max="8" width="11.421875" style="1" customWidth="1"/>
    <col min="9" max="9" width="10.8515625" style="2" customWidth="1"/>
    <col min="10" max="10" width="12.8515625" style="1" bestFit="1" customWidth="1"/>
    <col min="11" max="11" width="10.140625" style="1" bestFit="1" customWidth="1"/>
    <col min="12" max="16384" width="11.421875" style="1" customWidth="1"/>
  </cols>
  <sheetData>
    <row r="1" spans="1:9" ht="12.75">
      <c r="A1" s="14"/>
      <c r="B1" s="15"/>
      <c r="C1" s="16"/>
      <c r="D1" s="17"/>
      <c r="E1" s="2"/>
      <c r="I1" s="1"/>
    </row>
    <row r="2" spans="1:9" ht="12.75" customHeight="1">
      <c r="A2" s="71" t="s">
        <v>80</v>
      </c>
      <c r="B2" s="72"/>
      <c r="C2" s="72"/>
      <c r="D2" s="73"/>
      <c r="E2" s="2"/>
      <c r="I2" s="1"/>
    </row>
    <row r="3" spans="1:9" ht="12.75" customHeight="1">
      <c r="A3" s="71"/>
      <c r="B3" s="72"/>
      <c r="C3" s="72"/>
      <c r="D3" s="73"/>
      <c r="E3" s="2"/>
      <c r="I3" s="1"/>
    </row>
    <row r="4" spans="1:9" ht="12.75" customHeight="1">
      <c r="A4" s="74" t="s">
        <v>43</v>
      </c>
      <c r="B4" s="75"/>
      <c r="C4" s="75"/>
      <c r="D4" s="76"/>
      <c r="E4" s="2"/>
      <c r="I4" s="1"/>
    </row>
    <row r="5" spans="1:9" ht="12.75" customHeight="1">
      <c r="A5" s="77"/>
      <c r="B5" s="78"/>
      <c r="C5" s="78"/>
      <c r="D5" s="79"/>
      <c r="E5" s="2"/>
      <c r="I5" s="1"/>
    </row>
    <row r="6" spans="1:4" s="3" customFormat="1" ht="30.75" customHeight="1">
      <c r="A6" s="12" t="s">
        <v>2</v>
      </c>
      <c r="B6" s="21" t="s">
        <v>1</v>
      </c>
      <c r="C6" s="13" t="s">
        <v>13</v>
      </c>
      <c r="D6" s="13" t="s">
        <v>14</v>
      </c>
    </row>
    <row r="7" spans="1:4" s="3" customFormat="1" ht="15">
      <c r="A7" s="8" t="s">
        <v>22</v>
      </c>
      <c r="B7" s="22" t="s">
        <v>15</v>
      </c>
      <c r="C7" s="4">
        <v>98.6</v>
      </c>
      <c r="D7" s="4">
        <v>98.6</v>
      </c>
    </row>
    <row r="8" spans="1:4" ht="44.25" customHeight="1">
      <c r="A8" s="8" t="s">
        <v>23</v>
      </c>
      <c r="B8" s="22" t="s">
        <v>7</v>
      </c>
      <c r="C8" s="4">
        <f>3985.09+1620.18</f>
        <v>5605.27</v>
      </c>
      <c r="D8" s="4">
        <f>3985.09+1620.18</f>
        <v>5605.27</v>
      </c>
    </row>
    <row r="9" spans="1:4" ht="49.5" customHeight="1">
      <c r="A9" s="8" t="s">
        <v>24</v>
      </c>
      <c r="B9" s="22" t="s">
        <v>20</v>
      </c>
      <c r="C9" s="4">
        <v>0</v>
      </c>
      <c r="D9" s="4">
        <v>0</v>
      </c>
    </row>
    <row r="10" spans="1:4" ht="48" customHeight="1">
      <c r="A10" s="8" t="s">
        <v>25</v>
      </c>
      <c r="B10" s="22" t="s">
        <v>36</v>
      </c>
      <c r="C10" s="4">
        <v>0</v>
      </c>
      <c r="D10" s="4">
        <v>0</v>
      </c>
    </row>
    <row r="11" spans="1:4" ht="25.5" customHeight="1">
      <c r="A11" s="8" t="s">
        <v>26</v>
      </c>
      <c r="B11" s="22" t="s">
        <v>4</v>
      </c>
      <c r="C11" s="4">
        <v>0</v>
      </c>
      <c r="D11" s="4">
        <v>0</v>
      </c>
    </row>
    <row r="12" spans="1:4" ht="60" customHeight="1">
      <c r="A12" s="8" t="s">
        <v>27</v>
      </c>
      <c r="B12" s="22" t="s">
        <v>5</v>
      </c>
      <c r="C12" s="4">
        <v>2573.68</v>
      </c>
      <c r="D12" s="4">
        <v>2573.68</v>
      </c>
    </row>
    <row r="13" spans="1:7" ht="32.25" customHeight="1">
      <c r="A13" s="8" t="s">
        <v>28</v>
      </c>
      <c r="B13" s="22" t="s">
        <v>8</v>
      </c>
      <c r="C13" s="4">
        <v>0</v>
      </c>
      <c r="D13" s="4">
        <v>0</v>
      </c>
      <c r="G13" s="2"/>
    </row>
    <row r="14" spans="1:4" ht="42" customHeight="1">
      <c r="A14" s="8" t="s">
        <v>29</v>
      </c>
      <c r="B14" s="22" t="s">
        <v>19</v>
      </c>
      <c r="C14" s="4">
        <v>0</v>
      </c>
      <c r="D14" s="4">
        <v>0</v>
      </c>
    </row>
    <row r="15" spans="1:10" ht="25.5">
      <c r="A15" s="8" t="s">
        <v>30</v>
      </c>
      <c r="B15" s="22" t="s">
        <v>16</v>
      </c>
      <c r="C15" s="4">
        <v>467.43</v>
      </c>
      <c r="D15" s="4">
        <v>467.43</v>
      </c>
      <c r="J15" s="2"/>
    </row>
    <row r="16" spans="1:11" ht="51" customHeight="1">
      <c r="A16" s="8" t="s">
        <v>31</v>
      </c>
      <c r="B16" s="22" t="s">
        <v>35</v>
      </c>
      <c r="C16" s="4">
        <v>580</v>
      </c>
      <c r="D16" s="4">
        <v>580</v>
      </c>
      <c r="J16" s="2"/>
      <c r="K16" s="2"/>
    </row>
    <row r="17" spans="1:4" ht="42" customHeight="1">
      <c r="A17" s="8" t="s">
        <v>32</v>
      </c>
      <c r="B17" s="22" t="s">
        <v>18</v>
      </c>
      <c r="C17" s="4">
        <v>2437.36</v>
      </c>
      <c r="D17" s="4">
        <v>2459.32</v>
      </c>
    </row>
    <row r="18" spans="1:4" ht="30">
      <c r="A18" s="9" t="s">
        <v>34</v>
      </c>
      <c r="B18" s="22" t="s">
        <v>38</v>
      </c>
      <c r="C18" s="4">
        <v>1300.52</v>
      </c>
      <c r="D18" s="4">
        <v>1300.52</v>
      </c>
    </row>
    <row r="19" spans="1:4" ht="44.25" customHeight="1">
      <c r="A19" s="9" t="s">
        <v>33</v>
      </c>
      <c r="B19" s="22" t="s">
        <v>17</v>
      </c>
      <c r="C19" s="4">
        <v>0</v>
      </c>
      <c r="D19" s="4">
        <v>0</v>
      </c>
    </row>
    <row r="20" spans="1:5" ht="30.75" customHeight="1">
      <c r="A20" s="9" t="s">
        <v>9</v>
      </c>
      <c r="B20" s="22" t="s">
        <v>39</v>
      </c>
      <c r="C20" s="4">
        <v>674.78</v>
      </c>
      <c r="D20" s="4">
        <v>736.49</v>
      </c>
      <c r="E20" s="18"/>
    </row>
    <row r="21" spans="1:4" ht="40.5" customHeight="1">
      <c r="A21" s="9" t="s">
        <v>10</v>
      </c>
      <c r="B21" s="22" t="s">
        <v>37</v>
      </c>
      <c r="C21" s="4">
        <v>544.18</v>
      </c>
      <c r="D21" s="4">
        <v>593.95</v>
      </c>
    </row>
    <row r="22" spans="1:4" ht="25.5">
      <c r="A22" s="9" t="s">
        <v>11</v>
      </c>
      <c r="B22" s="22" t="s">
        <v>21</v>
      </c>
      <c r="C22" s="4">
        <v>217.67</v>
      </c>
      <c r="D22" s="4">
        <v>0</v>
      </c>
    </row>
    <row r="23" spans="1:5" ht="25.5">
      <c r="A23" s="9" t="s">
        <v>42</v>
      </c>
      <c r="B23" s="22" t="s">
        <v>41</v>
      </c>
      <c r="C23" s="4">
        <v>486</v>
      </c>
      <c r="D23" s="4">
        <v>699.88</v>
      </c>
      <c r="E23" s="18"/>
    </row>
    <row r="24" spans="1:5" ht="25.5">
      <c r="A24" s="9" t="s">
        <v>40</v>
      </c>
      <c r="B24" s="22" t="s">
        <v>70</v>
      </c>
      <c r="C24" s="4">
        <v>1253</v>
      </c>
      <c r="D24" s="4">
        <v>683.62</v>
      </c>
      <c r="E24" s="18"/>
    </row>
    <row r="25" spans="1:4" ht="45.75" customHeight="1">
      <c r="A25" s="10" t="s">
        <v>3</v>
      </c>
      <c r="B25" s="23" t="s">
        <v>12</v>
      </c>
      <c r="C25" s="4">
        <v>1095.46</v>
      </c>
      <c r="D25" s="4">
        <v>1535.19</v>
      </c>
    </row>
    <row r="26" spans="1:4" ht="25.5">
      <c r="A26" s="19" t="s">
        <v>47</v>
      </c>
      <c r="B26" s="24" t="s">
        <v>48</v>
      </c>
      <c r="C26" s="20">
        <v>0</v>
      </c>
      <c r="D26" s="20">
        <v>0</v>
      </c>
    </row>
    <row r="27" spans="1:4" ht="45.75" customHeight="1">
      <c r="A27" s="19" t="s">
        <v>47</v>
      </c>
      <c r="B27" s="24" t="s">
        <v>51</v>
      </c>
      <c r="C27" s="20">
        <v>0</v>
      </c>
      <c r="D27" s="20">
        <v>0</v>
      </c>
    </row>
    <row r="28" spans="1:4" ht="26.25" customHeight="1">
      <c r="A28" s="80" t="s">
        <v>0</v>
      </c>
      <c r="B28" s="81"/>
      <c r="C28" s="11">
        <f>SUM(C7:C27)</f>
        <v>17333.950000000004</v>
      </c>
      <c r="D28" s="11">
        <f>SUM(D7:D27)</f>
        <v>17333.95</v>
      </c>
    </row>
    <row r="29" spans="1:4" ht="26.25" customHeight="1">
      <c r="A29" s="80" t="s">
        <v>83</v>
      </c>
      <c r="B29" s="81"/>
      <c r="C29" s="11">
        <f>C28-1567.91</f>
        <v>15766.040000000005</v>
      </c>
      <c r="D29" s="11">
        <f>D28-1567.91</f>
        <v>15766.04</v>
      </c>
    </row>
    <row r="30" spans="3:4" ht="12.75">
      <c r="C30" s="7"/>
      <c r="D30" s="7"/>
    </row>
    <row r="31" spans="1:4" ht="12.75">
      <c r="A31" s="82" t="s">
        <v>60</v>
      </c>
      <c r="B31" s="83"/>
      <c r="C31" s="83"/>
      <c r="D31" s="84"/>
    </row>
    <row r="32" spans="1:4" ht="12.75">
      <c r="A32" s="85"/>
      <c r="B32" s="86"/>
      <c r="C32" s="86"/>
      <c r="D32" s="87"/>
    </row>
    <row r="33" spans="1:4" ht="30">
      <c r="A33" s="28" t="s">
        <v>2</v>
      </c>
      <c r="B33" s="29" t="s">
        <v>1</v>
      </c>
      <c r="C33" s="30" t="s">
        <v>13</v>
      </c>
      <c r="D33" s="30" t="s">
        <v>14</v>
      </c>
    </row>
    <row r="34" spans="1:4" ht="26.25" customHeight="1">
      <c r="A34" s="25" t="s">
        <v>53</v>
      </c>
      <c r="B34" s="26" t="s">
        <v>75</v>
      </c>
      <c r="C34" s="31">
        <v>0</v>
      </c>
      <c r="D34" s="31">
        <v>0</v>
      </c>
    </row>
    <row r="35" spans="1:4" ht="26.25" customHeight="1">
      <c r="A35" s="25" t="s">
        <v>53</v>
      </c>
      <c r="B35" s="26" t="s">
        <v>76</v>
      </c>
      <c r="C35" s="31">
        <v>0</v>
      </c>
      <c r="D35" s="31">
        <v>0</v>
      </c>
    </row>
    <row r="36" spans="1:4" ht="25.5" customHeight="1">
      <c r="A36" s="25" t="s">
        <v>32</v>
      </c>
      <c r="B36" s="26" t="s">
        <v>52</v>
      </c>
      <c r="C36" s="31">
        <v>0</v>
      </c>
      <c r="D36" s="31">
        <v>0</v>
      </c>
    </row>
    <row r="37" spans="1:4" ht="15">
      <c r="A37" s="25" t="s">
        <v>54</v>
      </c>
      <c r="B37" s="26" t="s">
        <v>55</v>
      </c>
      <c r="C37" s="31">
        <v>898.91</v>
      </c>
      <c r="D37" s="31">
        <v>898.91</v>
      </c>
    </row>
    <row r="38" spans="1:4" ht="21" customHeight="1">
      <c r="A38" s="25" t="s">
        <v>72</v>
      </c>
      <c r="B38" s="26" t="s">
        <v>71</v>
      </c>
      <c r="C38" s="31">
        <v>0</v>
      </c>
      <c r="D38" s="31">
        <v>0</v>
      </c>
    </row>
    <row r="39" spans="1:4" ht="18.75">
      <c r="A39" s="88" t="s">
        <v>0</v>
      </c>
      <c r="B39" s="89"/>
      <c r="C39" s="32">
        <f>SUM(C34:C38)</f>
        <v>898.91</v>
      </c>
      <c r="D39" s="32">
        <f>SUM(D34:D38)</f>
        <v>898.91</v>
      </c>
    </row>
    <row r="41" spans="3:5" ht="18.75">
      <c r="C41" s="32">
        <f>C39+C29</f>
        <v>16664.950000000004</v>
      </c>
      <c r="D41" s="32">
        <f>D39+D29</f>
        <v>16664.95</v>
      </c>
      <c r="E41" s="1" t="s">
        <v>85</v>
      </c>
    </row>
    <row r="42" spans="3:4" ht="21">
      <c r="C42" s="33" t="s">
        <v>56</v>
      </c>
      <c r="D42" s="27">
        <f>D41-C41</f>
        <v>0</v>
      </c>
    </row>
    <row r="43" spans="3:4" ht="21">
      <c r="C43" s="33" t="s">
        <v>57</v>
      </c>
      <c r="D43" s="27">
        <f>D42+'anno 2010'!D40</f>
        <v>0</v>
      </c>
    </row>
  </sheetData>
  <sheetProtection selectLockedCells="1"/>
  <mergeCells count="6">
    <mergeCell ref="A2:D3"/>
    <mergeCell ref="A4:D5"/>
    <mergeCell ref="A28:B28"/>
    <mergeCell ref="A31:D32"/>
    <mergeCell ref="A39:B39"/>
    <mergeCell ref="A29:B29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3"/>
  <sheetViews>
    <sheetView zoomScale="112" zoomScaleNormal="112" zoomScalePageLayoutView="0" workbookViewId="0" topLeftCell="A23">
      <selection activeCell="E41" sqref="E41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28125" style="2" customWidth="1"/>
    <col min="4" max="4" width="17.421875" style="2" customWidth="1"/>
    <col min="5" max="5" width="37.00390625" style="1" customWidth="1"/>
    <col min="6" max="6" width="11.421875" style="1" customWidth="1"/>
    <col min="7" max="7" width="14.00390625" style="1" bestFit="1" customWidth="1"/>
    <col min="8" max="8" width="11.421875" style="1" customWidth="1"/>
    <col min="9" max="9" width="10.8515625" style="2" customWidth="1"/>
    <col min="10" max="10" width="12.8515625" style="1" bestFit="1" customWidth="1"/>
    <col min="11" max="11" width="10.140625" style="1" bestFit="1" customWidth="1"/>
    <col min="12" max="16384" width="11.421875" style="1" customWidth="1"/>
  </cols>
  <sheetData>
    <row r="1" spans="1:9" ht="12.75">
      <c r="A1" s="14"/>
      <c r="B1" s="15"/>
      <c r="C1" s="16"/>
      <c r="D1" s="17"/>
      <c r="E1" s="2"/>
      <c r="I1" s="1"/>
    </row>
    <row r="2" spans="1:9" ht="12.75" customHeight="1">
      <c r="A2" s="71" t="s">
        <v>80</v>
      </c>
      <c r="B2" s="72"/>
      <c r="C2" s="72"/>
      <c r="D2" s="73"/>
      <c r="E2" s="2"/>
      <c r="I2" s="1"/>
    </row>
    <row r="3" spans="1:9" ht="12.75" customHeight="1">
      <c r="A3" s="71"/>
      <c r="B3" s="72"/>
      <c r="C3" s="72"/>
      <c r="D3" s="73"/>
      <c r="E3" s="2"/>
      <c r="I3" s="1"/>
    </row>
    <row r="4" spans="1:9" ht="12.75" customHeight="1">
      <c r="A4" s="74" t="s">
        <v>45</v>
      </c>
      <c r="B4" s="75"/>
      <c r="C4" s="75"/>
      <c r="D4" s="76"/>
      <c r="E4" s="2"/>
      <c r="I4" s="1"/>
    </row>
    <row r="5" spans="1:9" ht="12.75" customHeight="1">
      <c r="A5" s="77"/>
      <c r="B5" s="78"/>
      <c r="C5" s="78"/>
      <c r="D5" s="79"/>
      <c r="E5" s="2"/>
      <c r="I5" s="1"/>
    </row>
    <row r="6" spans="1:4" s="3" customFormat="1" ht="30.75" customHeight="1">
      <c r="A6" s="12" t="s">
        <v>2</v>
      </c>
      <c r="B6" s="21" t="s">
        <v>1</v>
      </c>
      <c r="C6" s="13" t="s">
        <v>13</v>
      </c>
      <c r="D6" s="13" t="s">
        <v>14</v>
      </c>
    </row>
    <row r="7" spans="1:4" s="3" customFormat="1" ht="15">
      <c r="A7" s="8" t="s">
        <v>22</v>
      </c>
      <c r="B7" s="22" t="s">
        <v>15</v>
      </c>
      <c r="C7" s="4">
        <v>98.6</v>
      </c>
      <c r="D7" s="4">
        <v>98.6</v>
      </c>
    </row>
    <row r="8" spans="1:4" ht="44.25" customHeight="1">
      <c r="A8" s="8" t="s">
        <v>23</v>
      </c>
      <c r="B8" s="22" t="s">
        <v>7</v>
      </c>
      <c r="C8" s="4">
        <f>3985.09+1620.18</f>
        <v>5605.27</v>
      </c>
      <c r="D8" s="4">
        <f>3985.09+1620.18</f>
        <v>5605.27</v>
      </c>
    </row>
    <row r="9" spans="1:4" ht="49.5" customHeight="1">
      <c r="A9" s="8" t="s">
        <v>24</v>
      </c>
      <c r="B9" s="22" t="s">
        <v>20</v>
      </c>
      <c r="C9" s="4">
        <v>0</v>
      </c>
      <c r="D9" s="4">
        <v>0</v>
      </c>
    </row>
    <row r="10" spans="1:4" ht="48" customHeight="1">
      <c r="A10" s="8" t="s">
        <v>25</v>
      </c>
      <c r="B10" s="22" t="s">
        <v>36</v>
      </c>
      <c r="C10" s="4">
        <v>0</v>
      </c>
      <c r="D10" s="4">
        <v>0</v>
      </c>
    </row>
    <row r="11" spans="1:4" ht="25.5" customHeight="1">
      <c r="A11" s="8" t="s">
        <v>26</v>
      </c>
      <c r="B11" s="22" t="s">
        <v>4</v>
      </c>
      <c r="C11" s="4">
        <v>0</v>
      </c>
      <c r="D11" s="4">
        <v>0</v>
      </c>
    </row>
    <row r="12" spans="1:4" ht="60" customHeight="1">
      <c r="A12" s="8" t="s">
        <v>27</v>
      </c>
      <c r="B12" s="22" t="s">
        <v>5</v>
      </c>
      <c r="C12" s="4">
        <v>2573.68</v>
      </c>
      <c r="D12" s="4">
        <v>2573.68</v>
      </c>
    </row>
    <row r="13" spans="1:7" ht="32.25" customHeight="1">
      <c r="A13" s="8" t="s">
        <v>28</v>
      </c>
      <c r="B13" s="22" t="s">
        <v>8</v>
      </c>
      <c r="C13" s="4">
        <v>0</v>
      </c>
      <c r="D13" s="4">
        <v>0</v>
      </c>
      <c r="G13" s="2"/>
    </row>
    <row r="14" spans="1:4" ht="42" customHeight="1">
      <c r="A14" s="8" t="s">
        <v>29</v>
      </c>
      <c r="B14" s="22" t="s">
        <v>19</v>
      </c>
      <c r="C14" s="4">
        <v>0</v>
      </c>
      <c r="D14" s="4">
        <v>0</v>
      </c>
    </row>
    <row r="15" spans="1:10" ht="25.5">
      <c r="A15" s="8" t="s">
        <v>30</v>
      </c>
      <c r="B15" s="22" t="s">
        <v>16</v>
      </c>
      <c r="C15" s="4">
        <v>467.43</v>
      </c>
      <c r="D15" s="4">
        <v>467.43</v>
      </c>
      <c r="J15" s="2"/>
    </row>
    <row r="16" spans="1:11" ht="51" customHeight="1">
      <c r="A16" s="8" t="s">
        <v>31</v>
      </c>
      <c r="B16" s="22" t="s">
        <v>35</v>
      </c>
      <c r="C16" s="4">
        <v>580</v>
      </c>
      <c r="D16" s="4">
        <v>580</v>
      </c>
      <c r="J16" s="2"/>
      <c r="K16" s="2"/>
    </row>
    <row r="17" spans="1:4" ht="42" customHeight="1">
      <c r="A17" s="8" t="s">
        <v>32</v>
      </c>
      <c r="B17" s="22" t="s">
        <v>18</v>
      </c>
      <c r="C17" s="4">
        <v>2437.36</v>
      </c>
      <c r="D17" s="4">
        <v>2459.32</v>
      </c>
    </row>
    <row r="18" spans="1:4" ht="30">
      <c r="A18" s="9" t="s">
        <v>34</v>
      </c>
      <c r="B18" s="22" t="s">
        <v>38</v>
      </c>
      <c r="C18" s="4">
        <v>1300.52</v>
      </c>
      <c r="D18" s="4">
        <v>1300.52</v>
      </c>
    </row>
    <row r="19" spans="1:4" ht="44.25" customHeight="1">
      <c r="A19" s="9" t="s">
        <v>33</v>
      </c>
      <c r="B19" s="22" t="s">
        <v>17</v>
      </c>
      <c r="C19" s="4">
        <v>0</v>
      </c>
      <c r="D19" s="4">
        <v>0</v>
      </c>
    </row>
    <row r="20" spans="1:5" ht="30.75" customHeight="1">
      <c r="A20" s="9" t="s">
        <v>9</v>
      </c>
      <c r="B20" s="22" t="s">
        <v>39</v>
      </c>
      <c r="C20" s="4">
        <v>674.78</v>
      </c>
      <c r="D20" s="4">
        <v>736.49</v>
      </c>
      <c r="E20" s="18"/>
    </row>
    <row r="21" spans="1:4" ht="40.5" customHeight="1">
      <c r="A21" s="9" t="s">
        <v>10</v>
      </c>
      <c r="B21" s="22" t="s">
        <v>37</v>
      </c>
      <c r="C21" s="4">
        <v>544.18</v>
      </c>
      <c r="D21" s="4">
        <v>593.95</v>
      </c>
    </row>
    <row r="22" spans="1:4" ht="25.5">
      <c r="A22" s="9" t="s">
        <v>11</v>
      </c>
      <c r="B22" s="22" t="s">
        <v>21</v>
      </c>
      <c r="C22" s="4">
        <v>217.67</v>
      </c>
      <c r="D22" s="4">
        <v>0</v>
      </c>
    </row>
    <row r="23" spans="1:5" ht="25.5">
      <c r="A23" s="9" t="s">
        <v>42</v>
      </c>
      <c r="B23" s="22" t="s">
        <v>41</v>
      </c>
      <c r="C23" s="4">
        <v>486</v>
      </c>
      <c r="D23" s="4">
        <v>699.88</v>
      </c>
      <c r="E23" s="18"/>
    </row>
    <row r="24" spans="1:5" ht="25.5">
      <c r="A24" s="9" t="s">
        <v>40</v>
      </c>
      <c r="B24" s="22" t="s">
        <v>70</v>
      </c>
      <c r="C24" s="4">
        <v>1253</v>
      </c>
      <c r="D24" s="4">
        <v>683.62</v>
      </c>
      <c r="E24" s="18"/>
    </row>
    <row r="25" spans="1:4" ht="45.75" customHeight="1">
      <c r="A25" s="10" t="s">
        <v>3</v>
      </c>
      <c r="B25" s="23" t="s">
        <v>12</v>
      </c>
      <c r="C25" s="4">
        <v>1095.46</v>
      </c>
      <c r="D25" s="4">
        <v>1535.19</v>
      </c>
    </row>
    <row r="26" spans="1:4" ht="25.5">
      <c r="A26" s="19" t="s">
        <v>47</v>
      </c>
      <c r="B26" s="24" t="s">
        <v>48</v>
      </c>
      <c r="C26" s="20">
        <v>0</v>
      </c>
      <c r="D26" s="20">
        <v>0</v>
      </c>
    </row>
    <row r="27" spans="1:4" ht="28.5" customHeight="1">
      <c r="A27" s="19" t="s">
        <v>47</v>
      </c>
      <c r="B27" s="24" t="s">
        <v>51</v>
      </c>
      <c r="C27" s="20">
        <v>0</v>
      </c>
      <c r="D27" s="20">
        <v>0</v>
      </c>
    </row>
    <row r="28" spans="1:4" ht="26.25" customHeight="1">
      <c r="A28" s="80" t="s">
        <v>0</v>
      </c>
      <c r="B28" s="81"/>
      <c r="C28" s="11">
        <f>SUM(C7:C27)</f>
        <v>17333.950000000004</v>
      </c>
      <c r="D28" s="11">
        <f>SUM(D7:D27)</f>
        <v>17333.95</v>
      </c>
    </row>
    <row r="29" spans="1:4" ht="26.25" customHeight="1">
      <c r="A29" s="80" t="s">
        <v>83</v>
      </c>
      <c r="B29" s="81"/>
      <c r="C29" s="11">
        <f>C28-1567.91</f>
        <v>15766.040000000005</v>
      </c>
      <c r="D29" s="11">
        <f>D28-1567.91</f>
        <v>15766.04</v>
      </c>
    </row>
    <row r="30" spans="3:4" ht="12.75">
      <c r="C30" s="7"/>
      <c r="D30" s="7"/>
    </row>
    <row r="31" spans="1:4" ht="12.75">
      <c r="A31" s="82" t="s">
        <v>61</v>
      </c>
      <c r="B31" s="83"/>
      <c r="C31" s="83"/>
      <c r="D31" s="84"/>
    </row>
    <row r="32" spans="1:4" ht="12.75">
      <c r="A32" s="85"/>
      <c r="B32" s="86"/>
      <c r="C32" s="86"/>
      <c r="D32" s="87"/>
    </row>
    <row r="33" spans="1:4" ht="30">
      <c r="A33" s="28" t="s">
        <v>2</v>
      </c>
      <c r="B33" s="29" t="s">
        <v>1</v>
      </c>
      <c r="C33" s="30" t="s">
        <v>13</v>
      </c>
      <c r="D33" s="30" t="s">
        <v>14</v>
      </c>
    </row>
    <row r="34" spans="1:4" ht="26.25" customHeight="1">
      <c r="A34" s="25" t="s">
        <v>53</v>
      </c>
      <c r="B34" s="26" t="s">
        <v>75</v>
      </c>
      <c r="C34" s="31">
        <v>0</v>
      </c>
      <c r="D34" s="31">
        <v>0</v>
      </c>
    </row>
    <row r="35" spans="1:4" ht="26.25" customHeight="1">
      <c r="A35" s="25" t="s">
        <v>53</v>
      </c>
      <c r="B35" s="26" t="s">
        <v>76</v>
      </c>
      <c r="C35" s="31">
        <v>0</v>
      </c>
      <c r="D35" s="31">
        <v>0</v>
      </c>
    </row>
    <row r="36" spans="1:4" ht="25.5" customHeight="1">
      <c r="A36" s="25" t="s">
        <v>32</v>
      </c>
      <c r="B36" s="26" t="s">
        <v>52</v>
      </c>
      <c r="C36" s="31">
        <v>0</v>
      </c>
      <c r="D36" s="31">
        <v>0</v>
      </c>
    </row>
    <row r="37" spans="1:4" ht="15">
      <c r="A37" s="25" t="s">
        <v>54</v>
      </c>
      <c r="B37" s="26" t="s">
        <v>55</v>
      </c>
      <c r="C37" s="31">
        <v>898.91</v>
      </c>
      <c r="D37" s="31">
        <v>898.91</v>
      </c>
    </row>
    <row r="38" spans="1:4" ht="21" customHeight="1">
      <c r="A38" s="25" t="s">
        <v>72</v>
      </c>
      <c r="B38" s="26" t="s">
        <v>71</v>
      </c>
      <c r="C38" s="31">
        <v>0</v>
      </c>
      <c r="D38" s="31">
        <v>0</v>
      </c>
    </row>
    <row r="39" spans="1:4" ht="18.75">
      <c r="A39" s="88" t="s">
        <v>0</v>
      </c>
      <c r="B39" s="89"/>
      <c r="C39" s="32">
        <f>SUM(C34:C38)</f>
        <v>898.91</v>
      </c>
      <c r="D39" s="32">
        <f>SUM(D34:D38)</f>
        <v>898.91</v>
      </c>
    </row>
    <row r="41" spans="3:5" ht="18.75">
      <c r="C41" s="32">
        <f>C39+C29</f>
        <v>16664.950000000004</v>
      </c>
      <c r="D41" s="32">
        <f>D39+D29</f>
        <v>16664.95</v>
      </c>
      <c r="E41" s="1" t="s">
        <v>85</v>
      </c>
    </row>
    <row r="42" spans="3:4" ht="21">
      <c r="C42" s="33" t="s">
        <v>62</v>
      </c>
      <c r="D42" s="27">
        <f>D41-C41</f>
        <v>0</v>
      </c>
    </row>
    <row r="43" spans="3:4" ht="21">
      <c r="C43" s="33" t="s">
        <v>57</v>
      </c>
      <c r="D43" s="27">
        <f>D42+'anno 2011'!D43</f>
        <v>0</v>
      </c>
    </row>
  </sheetData>
  <sheetProtection selectLockedCells="1"/>
  <mergeCells count="6">
    <mergeCell ref="A2:D3"/>
    <mergeCell ref="A4:D5"/>
    <mergeCell ref="A28:B28"/>
    <mergeCell ref="A31:D32"/>
    <mergeCell ref="A39:B39"/>
    <mergeCell ref="A29:B29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3"/>
  <sheetViews>
    <sheetView zoomScale="112" zoomScaleNormal="112" zoomScalePageLayoutView="0" workbookViewId="0" topLeftCell="A25">
      <selection activeCell="E41" sqref="E41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28125" style="2" customWidth="1"/>
    <col min="4" max="4" width="17.421875" style="2" customWidth="1"/>
    <col min="5" max="5" width="37.00390625" style="1" customWidth="1"/>
    <col min="6" max="6" width="11.421875" style="1" customWidth="1"/>
    <col min="7" max="7" width="14.00390625" style="1" bestFit="1" customWidth="1"/>
    <col min="8" max="8" width="11.421875" style="1" customWidth="1"/>
    <col min="9" max="9" width="10.8515625" style="2" customWidth="1"/>
    <col min="10" max="10" width="12.8515625" style="1" bestFit="1" customWidth="1"/>
    <col min="11" max="11" width="10.140625" style="1" bestFit="1" customWidth="1"/>
    <col min="12" max="16384" width="11.421875" style="1" customWidth="1"/>
  </cols>
  <sheetData>
    <row r="1" spans="1:9" ht="12.75">
      <c r="A1" s="14"/>
      <c r="B1" s="15"/>
      <c r="C1" s="16"/>
      <c r="D1" s="17"/>
      <c r="E1" s="2"/>
      <c r="I1" s="1"/>
    </row>
    <row r="2" spans="1:9" ht="12.75" customHeight="1">
      <c r="A2" s="71" t="s">
        <v>80</v>
      </c>
      <c r="B2" s="72"/>
      <c r="C2" s="72"/>
      <c r="D2" s="73"/>
      <c r="E2" s="2"/>
      <c r="I2" s="1"/>
    </row>
    <row r="3" spans="1:9" ht="12.75" customHeight="1">
      <c r="A3" s="71"/>
      <c r="B3" s="72"/>
      <c r="C3" s="72"/>
      <c r="D3" s="73"/>
      <c r="E3" s="2"/>
      <c r="I3" s="1"/>
    </row>
    <row r="4" spans="1:9" ht="12.75" customHeight="1">
      <c r="A4" s="74" t="s">
        <v>44</v>
      </c>
      <c r="B4" s="75"/>
      <c r="C4" s="75"/>
      <c r="D4" s="76"/>
      <c r="E4" s="2"/>
      <c r="I4" s="1"/>
    </row>
    <row r="5" spans="1:9" ht="12.75" customHeight="1">
      <c r="A5" s="77"/>
      <c r="B5" s="78"/>
      <c r="C5" s="78"/>
      <c r="D5" s="79"/>
      <c r="E5" s="2"/>
      <c r="I5" s="1"/>
    </row>
    <row r="6" spans="1:4" s="3" customFormat="1" ht="30.75" customHeight="1">
      <c r="A6" s="12" t="s">
        <v>2</v>
      </c>
      <c r="B6" s="21" t="s">
        <v>1</v>
      </c>
      <c r="C6" s="13" t="s">
        <v>13</v>
      </c>
      <c r="D6" s="13" t="s">
        <v>14</v>
      </c>
    </row>
    <row r="7" spans="1:4" s="3" customFormat="1" ht="15">
      <c r="A7" s="8" t="s">
        <v>22</v>
      </c>
      <c r="B7" s="22" t="s">
        <v>15</v>
      </c>
      <c r="C7" s="4">
        <v>98.6</v>
      </c>
      <c r="D7" s="4">
        <v>98.6</v>
      </c>
    </row>
    <row r="8" spans="1:4" ht="44.25" customHeight="1">
      <c r="A8" s="8" t="s">
        <v>23</v>
      </c>
      <c r="B8" s="22" t="s">
        <v>7</v>
      </c>
      <c r="C8" s="4">
        <f>3985.09+1620.18</f>
        <v>5605.27</v>
      </c>
      <c r="D8" s="4">
        <f>3985.09+1620.18</f>
        <v>5605.27</v>
      </c>
    </row>
    <row r="9" spans="1:4" ht="49.5" customHeight="1">
      <c r="A9" s="8" t="s">
        <v>24</v>
      </c>
      <c r="B9" s="22" t="s">
        <v>20</v>
      </c>
      <c r="C9" s="4">
        <v>0</v>
      </c>
      <c r="D9" s="4">
        <v>0</v>
      </c>
    </row>
    <row r="10" spans="1:4" ht="48" customHeight="1">
      <c r="A10" s="8" t="s">
        <v>25</v>
      </c>
      <c r="B10" s="22" t="s">
        <v>36</v>
      </c>
      <c r="C10" s="4">
        <v>0</v>
      </c>
      <c r="D10" s="4">
        <v>0</v>
      </c>
    </row>
    <row r="11" spans="1:4" ht="25.5" customHeight="1">
      <c r="A11" s="8" t="s">
        <v>26</v>
      </c>
      <c r="B11" s="22" t="s">
        <v>4</v>
      </c>
      <c r="C11" s="4">
        <v>0</v>
      </c>
      <c r="D11" s="4">
        <v>0</v>
      </c>
    </row>
    <row r="12" spans="1:4" ht="60" customHeight="1">
      <c r="A12" s="8" t="s">
        <v>27</v>
      </c>
      <c r="B12" s="22" t="s">
        <v>5</v>
      </c>
      <c r="C12" s="4">
        <v>2573.68</v>
      </c>
      <c r="D12" s="4">
        <v>2573.68</v>
      </c>
    </row>
    <row r="13" spans="1:7" ht="32.25" customHeight="1">
      <c r="A13" s="8" t="s">
        <v>28</v>
      </c>
      <c r="B13" s="22" t="s">
        <v>8</v>
      </c>
      <c r="C13" s="4">
        <v>0</v>
      </c>
      <c r="D13" s="4">
        <v>0</v>
      </c>
      <c r="G13" s="2"/>
    </row>
    <row r="14" spans="1:4" ht="42" customHeight="1">
      <c r="A14" s="8" t="s">
        <v>29</v>
      </c>
      <c r="B14" s="22" t="s">
        <v>19</v>
      </c>
      <c r="C14" s="4">
        <v>0</v>
      </c>
      <c r="D14" s="4">
        <v>0</v>
      </c>
    </row>
    <row r="15" spans="1:10" ht="25.5">
      <c r="A15" s="8" t="s">
        <v>30</v>
      </c>
      <c r="B15" s="22" t="s">
        <v>16</v>
      </c>
      <c r="C15" s="4">
        <v>467.43</v>
      </c>
      <c r="D15" s="4">
        <v>467.43</v>
      </c>
      <c r="J15" s="2"/>
    </row>
    <row r="16" spans="1:11" ht="51" customHeight="1">
      <c r="A16" s="8" t="s">
        <v>31</v>
      </c>
      <c r="B16" s="22" t="s">
        <v>35</v>
      </c>
      <c r="C16" s="4">
        <v>580</v>
      </c>
      <c r="D16" s="4">
        <v>580</v>
      </c>
      <c r="J16" s="2"/>
      <c r="K16" s="2"/>
    </row>
    <row r="17" spans="1:4" ht="42" customHeight="1">
      <c r="A17" s="8" t="s">
        <v>32</v>
      </c>
      <c r="B17" s="22" t="s">
        <v>18</v>
      </c>
      <c r="C17" s="4">
        <v>2437.36</v>
      </c>
      <c r="D17" s="4">
        <v>2459.32</v>
      </c>
    </row>
    <row r="18" spans="1:4" ht="30">
      <c r="A18" s="9" t="s">
        <v>34</v>
      </c>
      <c r="B18" s="22" t="s">
        <v>38</v>
      </c>
      <c r="C18" s="4">
        <v>1300.52</v>
      </c>
      <c r="D18" s="4">
        <v>1300.52</v>
      </c>
    </row>
    <row r="19" spans="1:4" ht="44.25" customHeight="1">
      <c r="A19" s="9" t="s">
        <v>33</v>
      </c>
      <c r="B19" s="22" t="s">
        <v>17</v>
      </c>
      <c r="C19" s="4">
        <v>0</v>
      </c>
      <c r="D19" s="4">
        <v>0</v>
      </c>
    </row>
    <row r="20" spans="1:5" ht="30.75" customHeight="1">
      <c r="A20" s="9" t="s">
        <v>9</v>
      </c>
      <c r="B20" s="22" t="s">
        <v>39</v>
      </c>
      <c r="C20" s="4">
        <v>674.78</v>
      </c>
      <c r="D20" s="4">
        <v>736.49</v>
      </c>
      <c r="E20" s="18"/>
    </row>
    <row r="21" spans="1:4" ht="40.5" customHeight="1">
      <c r="A21" s="9" t="s">
        <v>10</v>
      </c>
      <c r="B21" s="22" t="s">
        <v>37</v>
      </c>
      <c r="C21" s="4">
        <v>544.18</v>
      </c>
      <c r="D21" s="4">
        <v>593.95</v>
      </c>
    </row>
    <row r="22" spans="1:4" ht="25.5">
      <c r="A22" s="9" t="s">
        <v>11</v>
      </c>
      <c r="B22" s="22" t="s">
        <v>21</v>
      </c>
      <c r="C22" s="4">
        <v>217.67</v>
      </c>
      <c r="D22" s="4">
        <v>0</v>
      </c>
    </row>
    <row r="23" spans="1:5" ht="25.5">
      <c r="A23" s="9" t="s">
        <v>42</v>
      </c>
      <c r="B23" s="22" t="s">
        <v>41</v>
      </c>
      <c r="C23" s="4">
        <v>486</v>
      </c>
      <c r="D23" s="4">
        <v>699.88</v>
      </c>
      <c r="E23" s="18"/>
    </row>
    <row r="24" spans="1:5" ht="25.5">
      <c r="A24" s="9" t="s">
        <v>40</v>
      </c>
      <c r="B24" s="22" t="s">
        <v>70</v>
      </c>
      <c r="C24" s="4">
        <v>1253</v>
      </c>
      <c r="D24" s="4">
        <v>683.62</v>
      </c>
      <c r="E24" s="18"/>
    </row>
    <row r="25" spans="1:4" ht="40.5" customHeight="1">
      <c r="A25" s="10" t="s">
        <v>3</v>
      </c>
      <c r="B25" s="23" t="s">
        <v>12</v>
      </c>
      <c r="C25" s="4">
        <v>1095.46</v>
      </c>
      <c r="D25" s="4">
        <v>1535.19</v>
      </c>
    </row>
    <row r="26" spans="1:4" ht="25.5">
      <c r="A26" s="19" t="s">
        <v>47</v>
      </c>
      <c r="B26" s="24" t="s">
        <v>48</v>
      </c>
      <c r="C26" s="20">
        <v>0</v>
      </c>
      <c r="D26" s="20">
        <v>0</v>
      </c>
    </row>
    <row r="27" spans="1:4" ht="28.5" customHeight="1">
      <c r="A27" s="19" t="s">
        <v>47</v>
      </c>
      <c r="B27" s="24" t="s">
        <v>51</v>
      </c>
      <c r="C27" s="20">
        <v>0</v>
      </c>
      <c r="D27" s="20">
        <v>0</v>
      </c>
    </row>
    <row r="28" spans="1:4" ht="26.25" customHeight="1">
      <c r="A28" s="80" t="s">
        <v>0</v>
      </c>
      <c r="B28" s="81"/>
      <c r="C28" s="11">
        <f>SUM(C7:C27)</f>
        <v>17333.950000000004</v>
      </c>
      <c r="D28" s="11">
        <f>SUM(D7:D27)</f>
        <v>17333.95</v>
      </c>
    </row>
    <row r="29" spans="1:4" ht="26.25" customHeight="1">
      <c r="A29" s="80" t="s">
        <v>83</v>
      </c>
      <c r="B29" s="81"/>
      <c r="C29" s="11">
        <f>C28-1567.91</f>
        <v>15766.040000000005</v>
      </c>
      <c r="D29" s="11">
        <f>D28-1567.91</f>
        <v>15766.04</v>
      </c>
    </row>
    <row r="30" spans="3:4" ht="12.75">
      <c r="C30" s="7"/>
      <c r="D30" s="7"/>
    </row>
    <row r="31" spans="1:4" ht="12.75">
      <c r="A31" s="82" t="s">
        <v>64</v>
      </c>
      <c r="B31" s="83"/>
      <c r="C31" s="83"/>
      <c r="D31" s="84"/>
    </row>
    <row r="32" spans="1:4" ht="12.75">
      <c r="A32" s="85"/>
      <c r="B32" s="86"/>
      <c r="C32" s="86"/>
      <c r="D32" s="87"/>
    </row>
    <row r="33" spans="1:4" ht="30">
      <c r="A33" s="28" t="s">
        <v>2</v>
      </c>
      <c r="B33" s="29" t="s">
        <v>1</v>
      </c>
      <c r="C33" s="30" t="s">
        <v>13</v>
      </c>
      <c r="D33" s="30" t="s">
        <v>14</v>
      </c>
    </row>
    <row r="34" spans="1:4" ht="26.25" customHeight="1">
      <c r="A34" s="25" t="s">
        <v>53</v>
      </c>
      <c r="B34" s="26" t="s">
        <v>75</v>
      </c>
      <c r="C34" s="31">
        <v>0</v>
      </c>
      <c r="D34" s="31">
        <v>0</v>
      </c>
    </row>
    <row r="35" spans="1:4" ht="26.25" customHeight="1">
      <c r="A35" s="25" t="s">
        <v>53</v>
      </c>
      <c r="B35" s="26" t="s">
        <v>76</v>
      </c>
      <c r="C35" s="31">
        <v>0</v>
      </c>
      <c r="D35" s="31">
        <v>0</v>
      </c>
    </row>
    <row r="36" spans="1:4" ht="25.5" customHeight="1">
      <c r="A36" s="25" t="s">
        <v>32</v>
      </c>
      <c r="B36" s="26" t="s">
        <v>52</v>
      </c>
      <c r="C36" s="31">
        <v>0</v>
      </c>
      <c r="D36" s="31">
        <v>0</v>
      </c>
    </row>
    <row r="37" spans="1:4" ht="20.25" customHeight="1">
      <c r="A37" s="25" t="s">
        <v>54</v>
      </c>
      <c r="B37" s="26" t="s">
        <v>55</v>
      </c>
      <c r="C37" s="31">
        <v>898.91</v>
      </c>
      <c r="D37" s="31">
        <v>898.91</v>
      </c>
    </row>
    <row r="38" spans="1:4" ht="21" customHeight="1">
      <c r="A38" s="25" t="s">
        <v>72</v>
      </c>
      <c r="B38" s="26" t="s">
        <v>71</v>
      </c>
      <c r="C38" s="31">
        <v>0</v>
      </c>
      <c r="D38" s="31">
        <v>0</v>
      </c>
    </row>
    <row r="39" spans="1:4" ht="18.75">
      <c r="A39" s="88" t="s">
        <v>0</v>
      </c>
      <c r="B39" s="89"/>
      <c r="C39" s="32">
        <f>SUM(C34:C38)</f>
        <v>898.91</v>
      </c>
      <c r="D39" s="32">
        <f>SUM(D34:D38)</f>
        <v>898.91</v>
      </c>
    </row>
    <row r="41" spans="3:5" ht="18.75">
      <c r="C41" s="32">
        <f>C39+C29</f>
        <v>16664.950000000004</v>
      </c>
      <c r="D41" s="32">
        <f>D39+D29</f>
        <v>16664.95</v>
      </c>
      <c r="E41" s="1" t="s">
        <v>85</v>
      </c>
    </row>
    <row r="42" spans="3:4" ht="21">
      <c r="C42" s="33" t="s">
        <v>63</v>
      </c>
      <c r="D42" s="27">
        <f>D41-C41</f>
        <v>0</v>
      </c>
    </row>
    <row r="43" spans="3:4" ht="21">
      <c r="C43" s="33" t="s">
        <v>57</v>
      </c>
      <c r="D43" s="27">
        <f>D42+'anno 2012'!D43</f>
        <v>0</v>
      </c>
    </row>
  </sheetData>
  <sheetProtection selectLockedCells="1"/>
  <mergeCells count="6">
    <mergeCell ref="A2:D3"/>
    <mergeCell ref="A4:D5"/>
    <mergeCell ref="A28:B28"/>
    <mergeCell ref="A31:D32"/>
    <mergeCell ref="A39:B39"/>
    <mergeCell ref="A29:B29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3"/>
  <sheetViews>
    <sheetView zoomScale="112" zoomScaleNormal="112" zoomScalePageLayoutView="0" workbookViewId="0" topLeftCell="A26">
      <selection activeCell="E41" sqref="E41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28125" style="2" customWidth="1"/>
    <col min="4" max="4" width="17.421875" style="2" customWidth="1"/>
    <col min="5" max="5" width="37.00390625" style="1" customWidth="1"/>
    <col min="6" max="6" width="11.421875" style="1" customWidth="1"/>
    <col min="7" max="7" width="14.00390625" style="1" bestFit="1" customWidth="1"/>
    <col min="8" max="8" width="11.421875" style="1" customWidth="1"/>
    <col min="9" max="9" width="10.8515625" style="2" customWidth="1"/>
    <col min="10" max="10" width="12.8515625" style="1" bestFit="1" customWidth="1"/>
    <col min="11" max="11" width="10.140625" style="1" bestFit="1" customWidth="1"/>
    <col min="12" max="16384" width="11.421875" style="1" customWidth="1"/>
  </cols>
  <sheetData>
    <row r="1" spans="1:9" ht="12.75">
      <c r="A1" s="14"/>
      <c r="B1" s="15"/>
      <c r="C1" s="16"/>
      <c r="D1" s="17"/>
      <c r="E1" s="2"/>
      <c r="I1" s="1"/>
    </row>
    <row r="2" spans="1:9" ht="12.75" customHeight="1">
      <c r="A2" s="71" t="s">
        <v>80</v>
      </c>
      <c r="B2" s="72"/>
      <c r="C2" s="72"/>
      <c r="D2" s="73"/>
      <c r="E2" s="2"/>
      <c r="I2" s="1"/>
    </row>
    <row r="3" spans="1:9" ht="12.75" customHeight="1">
      <c r="A3" s="71"/>
      <c r="B3" s="72"/>
      <c r="C3" s="72"/>
      <c r="D3" s="73"/>
      <c r="E3" s="2"/>
      <c r="I3" s="1"/>
    </row>
    <row r="4" spans="1:9" ht="12.75" customHeight="1">
      <c r="A4" s="74" t="s">
        <v>46</v>
      </c>
      <c r="B4" s="75"/>
      <c r="C4" s="75"/>
      <c r="D4" s="76"/>
      <c r="E4" s="2"/>
      <c r="I4" s="1"/>
    </row>
    <row r="5" spans="1:9" ht="12.75" customHeight="1">
      <c r="A5" s="77"/>
      <c r="B5" s="78"/>
      <c r="C5" s="78"/>
      <c r="D5" s="79"/>
      <c r="E5" s="2"/>
      <c r="I5" s="1"/>
    </row>
    <row r="6" spans="1:4" s="3" customFormat="1" ht="30.75" customHeight="1">
      <c r="A6" s="12" t="s">
        <v>2</v>
      </c>
      <c r="B6" s="21" t="s">
        <v>1</v>
      </c>
      <c r="C6" s="13" t="s">
        <v>13</v>
      </c>
      <c r="D6" s="13" t="s">
        <v>14</v>
      </c>
    </row>
    <row r="7" spans="1:4" s="3" customFormat="1" ht="15">
      <c r="A7" s="8" t="s">
        <v>22</v>
      </c>
      <c r="B7" s="22" t="s">
        <v>15</v>
      </c>
      <c r="C7" s="4">
        <v>98.6</v>
      </c>
      <c r="D7" s="4">
        <v>98.6</v>
      </c>
    </row>
    <row r="8" spans="1:4" ht="44.25" customHeight="1">
      <c r="A8" s="8" t="s">
        <v>23</v>
      </c>
      <c r="B8" s="22" t="s">
        <v>7</v>
      </c>
      <c r="C8" s="4">
        <f>3985.09+1620.18</f>
        <v>5605.27</v>
      </c>
      <c r="D8" s="4">
        <f>3985.09+1620.18</f>
        <v>5605.27</v>
      </c>
    </row>
    <row r="9" spans="1:4" ht="49.5" customHeight="1">
      <c r="A9" s="8" t="s">
        <v>24</v>
      </c>
      <c r="B9" s="22" t="s">
        <v>20</v>
      </c>
      <c r="C9" s="4">
        <v>0</v>
      </c>
      <c r="D9" s="4">
        <v>0</v>
      </c>
    </row>
    <row r="10" spans="1:4" ht="48" customHeight="1">
      <c r="A10" s="8" t="s">
        <v>25</v>
      </c>
      <c r="B10" s="22" t="s">
        <v>36</v>
      </c>
      <c r="C10" s="4">
        <v>0</v>
      </c>
      <c r="D10" s="4">
        <v>0</v>
      </c>
    </row>
    <row r="11" spans="1:4" ht="25.5" customHeight="1">
      <c r="A11" s="8" t="s">
        <v>26</v>
      </c>
      <c r="B11" s="22" t="s">
        <v>4</v>
      </c>
      <c r="C11" s="4">
        <v>0</v>
      </c>
      <c r="D11" s="4">
        <v>0</v>
      </c>
    </row>
    <row r="12" spans="1:4" ht="60" customHeight="1">
      <c r="A12" s="8" t="s">
        <v>27</v>
      </c>
      <c r="B12" s="22" t="s">
        <v>5</v>
      </c>
      <c r="C12" s="4">
        <v>2573.68</v>
      </c>
      <c r="D12" s="4">
        <v>2573.68</v>
      </c>
    </row>
    <row r="13" spans="1:7" ht="32.25" customHeight="1">
      <c r="A13" s="8" t="s">
        <v>28</v>
      </c>
      <c r="B13" s="22" t="s">
        <v>8</v>
      </c>
      <c r="C13" s="4">
        <v>0</v>
      </c>
      <c r="D13" s="4">
        <v>0</v>
      </c>
      <c r="G13" s="2"/>
    </row>
    <row r="14" spans="1:4" ht="42" customHeight="1">
      <c r="A14" s="8" t="s">
        <v>29</v>
      </c>
      <c r="B14" s="22" t="s">
        <v>19</v>
      </c>
      <c r="C14" s="4">
        <v>0</v>
      </c>
      <c r="D14" s="4">
        <v>0</v>
      </c>
    </row>
    <row r="15" spans="1:10" ht="25.5">
      <c r="A15" s="8" t="s">
        <v>30</v>
      </c>
      <c r="B15" s="22" t="s">
        <v>16</v>
      </c>
      <c r="C15" s="4">
        <v>467.43</v>
      </c>
      <c r="D15" s="4">
        <v>467.43</v>
      </c>
      <c r="J15" s="2"/>
    </row>
    <row r="16" spans="1:11" ht="51" customHeight="1">
      <c r="A16" s="8" t="s">
        <v>31</v>
      </c>
      <c r="B16" s="22" t="s">
        <v>35</v>
      </c>
      <c r="C16" s="4">
        <v>580</v>
      </c>
      <c r="D16" s="4">
        <v>580</v>
      </c>
      <c r="J16" s="2"/>
      <c r="K16" s="2"/>
    </row>
    <row r="17" spans="1:4" ht="42" customHeight="1">
      <c r="A17" s="8" t="s">
        <v>32</v>
      </c>
      <c r="B17" s="22" t="s">
        <v>18</v>
      </c>
      <c r="C17" s="4">
        <v>2437.36</v>
      </c>
      <c r="D17" s="4">
        <v>2469.4</v>
      </c>
    </row>
    <row r="18" spans="1:4" ht="30">
      <c r="A18" s="9" t="s">
        <v>34</v>
      </c>
      <c r="B18" s="22" t="s">
        <v>38</v>
      </c>
      <c r="C18" s="4">
        <v>1300.52</v>
      </c>
      <c r="D18" s="4">
        <v>1300.52</v>
      </c>
    </row>
    <row r="19" spans="1:4" ht="44.25" customHeight="1">
      <c r="A19" s="9" t="s">
        <v>33</v>
      </c>
      <c r="B19" s="22" t="s">
        <v>17</v>
      </c>
      <c r="C19" s="4">
        <v>0</v>
      </c>
      <c r="D19" s="4">
        <f>488.28/12*3</f>
        <v>122.07</v>
      </c>
    </row>
    <row r="20" spans="1:5" ht="30.75" customHeight="1">
      <c r="A20" s="9" t="s">
        <v>9</v>
      </c>
      <c r="B20" s="22" t="s">
        <v>39</v>
      </c>
      <c r="C20" s="4">
        <v>674.78</v>
      </c>
      <c r="D20" s="4">
        <v>736.49</v>
      </c>
      <c r="E20" s="18"/>
    </row>
    <row r="21" spans="1:4" ht="40.5" customHeight="1">
      <c r="A21" s="9" t="s">
        <v>10</v>
      </c>
      <c r="B21" s="22" t="s">
        <v>37</v>
      </c>
      <c r="C21" s="4">
        <v>544.18</v>
      </c>
      <c r="D21" s="4">
        <v>593.95</v>
      </c>
    </row>
    <row r="22" spans="1:4" ht="25.5">
      <c r="A22" s="9" t="s">
        <v>11</v>
      </c>
      <c r="B22" s="22" t="s">
        <v>21</v>
      </c>
      <c r="C22" s="4">
        <v>217.67</v>
      </c>
      <c r="D22" s="4">
        <v>0</v>
      </c>
    </row>
    <row r="23" spans="1:5" ht="25.5">
      <c r="A23" s="9" t="s">
        <v>42</v>
      </c>
      <c r="B23" s="22" t="s">
        <v>41</v>
      </c>
      <c r="C23" s="4">
        <v>486</v>
      </c>
      <c r="D23" s="4">
        <v>699.88</v>
      </c>
      <c r="E23" s="18"/>
    </row>
    <row r="24" spans="1:5" ht="25.5">
      <c r="A24" s="9" t="s">
        <v>40</v>
      </c>
      <c r="B24" s="22" t="s">
        <v>70</v>
      </c>
      <c r="C24" s="4">
        <v>1253</v>
      </c>
      <c r="D24" s="4">
        <v>683.62</v>
      </c>
      <c r="E24" s="18"/>
    </row>
    <row r="25" spans="1:4" ht="39" customHeight="1">
      <c r="A25" s="10" t="s">
        <v>3</v>
      </c>
      <c r="B25" s="23" t="s">
        <v>12</v>
      </c>
      <c r="C25" s="4">
        <v>1095.46</v>
      </c>
      <c r="D25" s="4">
        <v>1403.04</v>
      </c>
    </row>
    <row r="26" spans="1:4" ht="25.5">
      <c r="A26" s="19" t="s">
        <v>47</v>
      </c>
      <c r="B26" s="24" t="s">
        <v>48</v>
      </c>
      <c r="C26" s="20">
        <v>0</v>
      </c>
      <c r="D26" s="20">
        <v>0</v>
      </c>
    </row>
    <row r="27" spans="1:4" ht="28.5" customHeight="1">
      <c r="A27" s="19" t="s">
        <v>47</v>
      </c>
      <c r="B27" s="24" t="s">
        <v>51</v>
      </c>
      <c r="C27" s="20">
        <v>0</v>
      </c>
      <c r="D27" s="20">
        <v>0</v>
      </c>
    </row>
    <row r="28" spans="1:4" ht="26.25" customHeight="1">
      <c r="A28" s="80" t="s">
        <v>0</v>
      </c>
      <c r="B28" s="81"/>
      <c r="C28" s="11">
        <f>SUM(C7:C27)</f>
        <v>17333.950000000004</v>
      </c>
      <c r="D28" s="11">
        <f>SUM(D7:D27)</f>
        <v>17333.95</v>
      </c>
    </row>
    <row r="29" spans="1:4" ht="26.25" customHeight="1">
      <c r="A29" s="80" t="s">
        <v>83</v>
      </c>
      <c r="B29" s="81"/>
      <c r="C29" s="11">
        <f>C28-1567.91</f>
        <v>15766.040000000005</v>
      </c>
      <c r="D29" s="11">
        <f>D28-1567.91</f>
        <v>15766.04</v>
      </c>
    </row>
    <row r="30" spans="3:4" ht="12.75">
      <c r="C30" s="7"/>
      <c r="D30" s="7"/>
    </row>
    <row r="31" spans="1:4" ht="12.75">
      <c r="A31" s="82" t="s">
        <v>65</v>
      </c>
      <c r="B31" s="83"/>
      <c r="C31" s="83"/>
      <c r="D31" s="84"/>
    </row>
    <row r="32" spans="1:4" ht="12.75">
      <c r="A32" s="85"/>
      <c r="B32" s="86"/>
      <c r="C32" s="86"/>
      <c r="D32" s="87"/>
    </row>
    <row r="33" spans="1:4" ht="30">
      <c r="A33" s="28" t="s">
        <v>2</v>
      </c>
      <c r="B33" s="29" t="s">
        <v>1</v>
      </c>
      <c r="C33" s="30" t="s">
        <v>13</v>
      </c>
      <c r="D33" s="30" t="s">
        <v>14</v>
      </c>
    </row>
    <row r="34" spans="1:4" ht="26.25" customHeight="1">
      <c r="A34" s="25" t="s">
        <v>53</v>
      </c>
      <c r="B34" s="26" t="s">
        <v>75</v>
      </c>
      <c r="C34" s="31">
        <v>0</v>
      </c>
      <c r="D34" s="31">
        <v>0</v>
      </c>
    </row>
    <row r="35" spans="1:4" ht="26.25" customHeight="1">
      <c r="A35" s="25" t="s">
        <v>53</v>
      </c>
      <c r="B35" s="26" t="s">
        <v>76</v>
      </c>
      <c r="C35" s="31">
        <v>0</v>
      </c>
      <c r="D35" s="31">
        <v>0</v>
      </c>
    </row>
    <row r="36" spans="1:4" ht="25.5" customHeight="1">
      <c r="A36" s="25" t="s">
        <v>32</v>
      </c>
      <c r="B36" s="26" t="s">
        <v>52</v>
      </c>
      <c r="C36" s="31">
        <v>0</v>
      </c>
      <c r="D36" s="31">
        <v>0</v>
      </c>
    </row>
    <row r="37" spans="1:4" ht="22.5" customHeight="1">
      <c r="A37" s="25" t="s">
        <v>54</v>
      </c>
      <c r="B37" s="26" t="s">
        <v>55</v>
      </c>
      <c r="C37" s="31">
        <v>898.91</v>
      </c>
      <c r="D37" s="31">
        <v>898.91</v>
      </c>
    </row>
    <row r="38" spans="1:4" ht="21" customHeight="1">
      <c r="A38" s="25" t="s">
        <v>72</v>
      </c>
      <c r="B38" s="26" t="s">
        <v>71</v>
      </c>
      <c r="C38" s="31">
        <v>0</v>
      </c>
      <c r="D38" s="31">
        <v>0</v>
      </c>
    </row>
    <row r="39" spans="1:4" ht="18.75">
      <c r="A39" s="88" t="s">
        <v>0</v>
      </c>
      <c r="B39" s="89"/>
      <c r="C39" s="32">
        <f>SUM(C34:C38)</f>
        <v>898.91</v>
      </c>
      <c r="D39" s="32">
        <f>SUM(D34:D38)</f>
        <v>898.91</v>
      </c>
    </row>
    <row r="41" spans="3:5" ht="18.75">
      <c r="C41" s="32">
        <f>C39+C29</f>
        <v>16664.950000000004</v>
      </c>
      <c r="D41" s="32">
        <f>D39+D29</f>
        <v>16664.95</v>
      </c>
      <c r="E41" s="1" t="s">
        <v>85</v>
      </c>
    </row>
    <row r="42" spans="3:4" ht="21">
      <c r="C42" s="33" t="s">
        <v>66</v>
      </c>
      <c r="D42" s="27">
        <f>D41-C41</f>
        <v>0</v>
      </c>
    </row>
    <row r="43" spans="3:4" ht="21">
      <c r="C43" s="33" t="s">
        <v>57</v>
      </c>
      <c r="D43" s="27">
        <f>D42+'anno 2013'!D43</f>
        <v>0</v>
      </c>
    </row>
  </sheetData>
  <sheetProtection selectLockedCells="1"/>
  <mergeCells count="6">
    <mergeCell ref="A2:D3"/>
    <mergeCell ref="A4:D5"/>
    <mergeCell ref="A28:B28"/>
    <mergeCell ref="A31:D32"/>
    <mergeCell ref="A39:B39"/>
    <mergeCell ref="A29:B29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3"/>
  <sheetViews>
    <sheetView zoomScale="112" zoomScaleNormal="112" zoomScalePageLayoutView="0" workbookViewId="0" topLeftCell="A13">
      <selection activeCell="C22" sqref="C22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28125" style="2" customWidth="1"/>
    <col min="4" max="4" width="17.421875" style="2" customWidth="1"/>
    <col min="5" max="5" width="37.00390625" style="1" customWidth="1"/>
    <col min="6" max="6" width="11.421875" style="1" customWidth="1"/>
    <col min="7" max="7" width="14.00390625" style="1" bestFit="1" customWidth="1"/>
    <col min="8" max="8" width="11.421875" style="1" customWidth="1"/>
    <col min="9" max="9" width="10.8515625" style="2" customWidth="1"/>
    <col min="10" max="10" width="12.8515625" style="1" bestFit="1" customWidth="1"/>
    <col min="11" max="11" width="10.140625" style="1" bestFit="1" customWidth="1"/>
    <col min="12" max="16384" width="11.421875" style="1" customWidth="1"/>
  </cols>
  <sheetData>
    <row r="1" spans="1:9" ht="12.75">
      <c r="A1" s="14"/>
      <c r="B1" s="15"/>
      <c r="C1" s="16"/>
      <c r="D1" s="17"/>
      <c r="E1" s="2"/>
      <c r="I1" s="1"/>
    </row>
    <row r="2" spans="1:9" ht="12.75" customHeight="1">
      <c r="A2" s="71" t="s">
        <v>80</v>
      </c>
      <c r="B2" s="72"/>
      <c r="C2" s="72"/>
      <c r="D2" s="73"/>
      <c r="E2" s="2"/>
      <c r="I2" s="1"/>
    </row>
    <row r="3" spans="1:9" ht="12.75" customHeight="1">
      <c r="A3" s="71"/>
      <c r="B3" s="72"/>
      <c r="C3" s="72"/>
      <c r="D3" s="73"/>
      <c r="E3" s="2"/>
      <c r="I3" s="1"/>
    </row>
    <row r="4" spans="1:9" ht="12.75" customHeight="1">
      <c r="A4" s="74" t="s">
        <v>49</v>
      </c>
      <c r="B4" s="75"/>
      <c r="C4" s="75"/>
      <c r="D4" s="76"/>
      <c r="E4" s="2"/>
      <c r="I4" s="1"/>
    </row>
    <row r="5" spans="1:9" ht="12.75" customHeight="1">
      <c r="A5" s="77"/>
      <c r="B5" s="78"/>
      <c r="C5" s="78"/>
      <c r="D5" s="79"/>
      <c r="E5" s="2"/>
      <c r="I5" s="1"/>
    </row>
    <row r="6" spans="1:4" s="3" customFormat="1" ht="30.75" customHeight="1">
      <c r="A6" s="12" t="s">
        <v>2</v>
      </c>
      <c r="B6" s="21" t="s">
        <v>1</v>
      </c>
      <c r="C6" s="13" t="s">
        <v>13</v>
      </c>
      <c r="D6" s="13" t="s">
        <v>14</v>
      </c>
    </row>
    <row r="7" spans="1:4" s="3" customFormat="1" ht="15">
      <c r="A7" s="8" t="s">
        <v>22</v>
      </c>
      <c r="B7" s="22" t="s">
        <v>15</v>
      </c>
      <c r="C7" s="4">
        <v>98.6</v>
      </c>
      <c r="D7" s="4">
        <v>98.6</v>
      </c>
    </row>
    <row r="8" spans="1:4" ht="44.25" customHeight="1">
      <c r="A8" s="8" t="s">
        <v>23</v>
      </c>
      <c r="B8" s="22" t="s">
        <v>7</v>
      </c>
      <c r="C8" s="4">
        <f>3985.09+1620.18</f>
        <v>5605.27</v>
      </c>
      <c r="D8" s="4">
        <f>3985.09+1620.18</f>
        <v>5605.27</v>
      </c>
    </row>
    <row r="9" spans="1:4" ht="49.5" customHeight="1">
      <c r="A9" s="8" t="s">
        <v>24</v>
      </c>
      <c r="B9" s="22" t="s">
        <v>20</v>
      </c>
      <c r="C9" s="4">
        <v>0</v>
      </c>
      <c r="D9" s="4">
        <v>0</v>
      </c>
    </row>
    <row r="10" spans="1:4" ht="48" customHeight="1">
      <c r="A10" s="8" t="s">
        <v>25</v>
      </c>
      <c r="B10" s="22" t="s">
        <v>36</v>
      </c>
      <c r="C10" s="4">
        <v>0</v>
      </c>
      <c r="D10" s="4">
        <v>0</v>
      </c>
    </row>
    <row r="11" spans="1:4" ht="25.5" customHeight="1">
      <c r="A11" s="8" t="s">
        <v>26</v>
      </c>
      <c r="B11" s="22" t="s">
        <v>4</v>
      </c>
      <c r="C11" s="4">
        <v>0</v>
      </c>
      <c r="D11" s="4">
        <v>0</v>
      </c>
    </row>
    <row r="12" spans="1:4" ht="60" customHeight="1">
      <c r="A12" s="8" t="s">
        <v>27</v>
      </c>
      <c r="B12" s="22" t="s">
        <v>5</v>
      </c>
      <c r="C12" s="4">
        <v>2573.68</v>
      </c>
      <c r="D12" s="4">
        <v>2573.68</v>
      </c>
    </row>
    <row r="13" spans="1:7" ht="32.25" customHeight="1">
      <c r="A13" s="8" t="s">
        <v>28</v>
      </c>
      <c r="B13" s="22" t="s">
        <v>8</v>
      </c>
      <c r="C13" s="4">
        <v>0</v>
      </c>
      <c r="D13" s="4">
        <v>0</v>
      </c>
      <c r="G13" s="2"/>
    </row>
    <row r="14" spans="1:4" ht="42" customHeight="1">
      <c r="A14" s="8" t="s">
        <v>29</v>
      </c>
      <c r="B14" s="22" t="s">
        <v>19</v>
      </c>
      <c r="C14" s="4">
        <v>0</v>
      </c>
      <c r="D14" s="4">
        <v>0</v>
      </c>
    </row>
    <row r="15" spans="1:10" ht="25.5">
      <c r="A15" s="8" t="s">
        <v>30</v>
      </c>
      <c r="B15" s="22" t="s">
        <v>16</v>
      </c>
      <c r="C15" s="4">
        <v>467.43</v>
      </c>
      <c r="D15" s="4">
        <v>467.43</v>
      </c>
      <c r="J15" s="2"/>
    </row>
    <row r="16" spans="1:11" ht="39" customHeight="1">
      <c r="A16" s="8" t="s">
        <v>81</v>
      </c>
      <c r="B16" s="22" t="s">
        <v>82</v>
      </c>
      <c r="C16" s="4">
        <v>580</v>
      </c>
      <c r="D16" s="4">
        <v>580</v>
      </c>
      <c r="J16" s="2"/>
      <c r="K16" s="2"/>
    </row>
    <row r="17" spans="1:4" ht="42" customHeight="1">
      <c r="A17" s="8" t="s">
        <v>32</v>
      </c>
      <c r="B17" s="22" t="s">
        <v>18</v>
      </c>
      <c r="C17" s="4">
        <v>2437.36</v>
      </c>
      <c r="D17" s="4">
        <v>2472.74</v>
      </c>
    </row>
    <row r="18" spans="1:4" ht="30">
      <c r="A18" s="9" t="s">
        <v>34</v>
      </c>
      <c r="B18" s="22" t="s">
        <v>38</v>
      </c>
      <c r="C18" s="4">
        <v>1300.52</v>
      </c>
      <c r="D18" s="4">
        <v>1300.52</v>
      </c>
    </row>
    <row r="19" spans="1:4" ht="44.25" customHeight="1">
      <c r="A19" s="9" t="s">
        <v>33</v>
      </c>
      <c r="B19" s="22" t="s">
        <v>17</v>
      </c>
      <c r="C19" s="4"/>
      <c r="D19" s="4">
        <f>488.28</f>
        <v>488.28</v>
      </c>
    </row>
    <row r="20" spans="1:5" ht="30.75" customHeight="1">
      <c r="A20" s="9" t="s">
        <v>9</v>
      </c>
      <c r="B20" s="22" t="s">
        <v>39</v>
      </c>
      <c r="C20" s="4">
        <v>674.78</v>
      </c>
      <c r="D20" s="4">
        <v>736.49</v>
      </c>
      <c r="E20" s="18"/>
    </row>
    <row r="21" spans="1:4" ht="40.5" customHeight="1">
      <c r="A21" s="9" t="s">
        <v>10</v>
      </c>
      <c r="B21" s="22" t="s">
        <v>37</v>
      </c>
      <c r="C21" s="4">
        <v>544.18</v>
      </c>
      <c r="D21" s="4">
        <v>593.95</v>
      </c>
    </row>
    <row r="22" spans="1:5" ht="25.5">
      <c r="A22" s="9" t="s">
        <v>11</v>
      </c>
      <c r="B22" s="22" t="s">
        <v>21</v>
      </c>
      <c r="C22" s="4">
        <v>217.67</v>
      </c>
      <c r="D22" s="4">
        <v>0</v>
      </c>
      <c r="E22" s="35"/>
    </row>
    <row r="23" spans="1:5" ht="25.5">
      <c r="A23" s="9" t="s">
        <v>42</v>
      </c>
      <c r="B23" s="22" t="s">
        <v>41</v>
      </c>
      <c r="C23" s="4">
        <v>486</v>
      </c>
      <c r="D23" s="4">
        <v>699.88</v>
      </c>
      <c r="E23" s="18"/>
    </row>
    <row r="24" spans="1:5" ht="25.5">
      <c r="A24" s="9" t="s">
        <v>40</v>
      </c>
      <c r="B24" s="22" t="s">
        <v>70</v>
      </c>
      <c r="C24" s="4">
        <v>1253</v>
      </c>
      <c r="D24" s="4">
        <v>683.62</v>
      </c>
      <c r="E24" s="18"/>
    </row>
    <row r="25" spans="1:4" ht="42" customHeight="1">
      <c r="A25" s="10" t="s">
        <v>3</v>
      </c>
      <c r="B25" s="23" t="s">
        <v>12</v>
      </c>
      <c r="C25" s="4">
        <v>1095.46</v>
      </c>
      <c r="D25" s="4">
        <v>1033.49</v>
      </c>
    </row>
    <row r="26" spans="1:4" ht="30">
      <c r="A26" s="19" t="s">
        <v>50</v>
      </c>
      <c r="B26" s="24" t="s">
        <v>67</v>
      </c>
      <c r="C26" s="20">
        <v>0</v>
      </c>
      <c r="D26" s="20">
        <v>0</v>
      </c>
    </row>
    <row r="27" spans="1:4" ht="26.25" customHeight="1">
      <c r="A27" s="80" t="s">
        <v>0</v>
      </c>
      <c r="B27" s="81"/>
      <c r="C27" s="11">
        <f>SUM(C7:C26)</f>
        <v>17333.950000000004</v>
      </c>
      <c r="D27" s="11">
        <f>SUM(D7:D26)</f>
        <v>17333.950000000004</v>
      </c>
    </row>
    <row r="28" spans="1:4" ht="26.25" customHeight="1">
      <c r="A28" s="80" t="s">
        <v>83</v>
      </c>
      <c r="B28" s="81"/>
      <c r="C28" s="11">
        <f>C27-1567.91</f>
        <v>15766.040000000005</v>
      </c>
      <c r="D28" s="11">
        <f>D27-1567.91</f>
        <v>15766.040000000005</v>
      </c>
    </row>
    <row r="29" spans="3:4" ht="12.75">
      <c r="C29" s="7"/>
      <c r="D29" s="7"/>
    </row>
    <row r="30" spans="3:4" ht="12.75">
      <c r="C30" s="7"/>
      <c r="D30" s="7"/>
    </row>
    <row r="31" spans="1:4" ht="12.75">
      <c r="A31" s="82" t="s">
        <v>69</v>
      </c>
      <c r="B31" s="83"/>
      <c r="C31" s="83"/>
      <c r="D31" s="84"/>
    </row>
    <row r="32" spans="1:4" ht="12.75">
      <c r="A32" s="85"/>
      <c r="B32" s="86"/>
      <c r="C32" s="86"/>
      <c r="D32" s="87"/>
    </row>
    <row r="33" spans="1:4" ht="30">
      <c r="A33" s="28" t="s">
        <v>2</v>
      </c>
      <c r="B33" s="29" t="s">
        <v>1</v>
      </c>
      <c r="C33" s="30" t="s">
        <v>13</v>
      </c>
      <c r="D33" s="30" t="s">
        <v>14</v>
      </c>
    </row>
    <row r="34" spans="1:4" ht="26.25" customHeight="1">
      <c r="A34" s="25" t="s">
        <v>53</v>
      </c>
      <c r="B34" s="26" t="s">
        <v>75</v>
      </c>
      <c r="C34" s="31">
        <v>0</v>
      </c>
      <c r="D34" s="31">
        <v>0</v>
      </c>
    </row>
    <row r="35" spans="1:4" ht="26.25" customHeight="1">
      <c r="A35" s="25" t="s">
        <v>53</v>
      </c>
      <c r="B35" s="26" t="s">
        <v>76</v>
      </c>
      <c r="C35" s="31">
        <v>0</v>
      </c>
      <c r="D35" s="31">
        <v>0</v>
      </c>
    </row>
    <row r="36" spans="1:4" ht="25.5" customHeight="1">
      <c r="A36" s="25" t="s">
        <v>32</v>
      </c>
      <c r="B36" s="26" t="s">
        <v>52</v>
      </c>
      <c r="C36" s="31">
        <v>0</v>
      </c>
      <c r="D36" s="31">
        <v>0</v>
      </c>
    </row>
    <row r="37" spans="1:4" ht="21.75" customHeight="1">
      <c r="A37" s="25" t="s">
        <v>54</v>
      </c>
      <c r="B37" s="26" t="s">
        <v>55</v>
      </c>
      <c r="C37" s="31">
        <v>898.91</v>
      </c>
      <c r="D37" s="31">
        <v>898.91</v>
      </c>
    </row>
    <row r="38" spans="1:4" ht="21" customHeight="1">
      <c r="A38" s="25" t="s">
        <v>72</v>
      </c>
      <c r="B38" s="26" t="s">
        <v>71</v>
      </c>
      <c r="C38" s="31">
        <v>0</v>
      </c>
      <c r="D38" s="31">
        <v>0</v>
      </c>
    </row>
    <row r="39" spans="1:4" ht="18.75">
      <c r="A39" s="88" t="s">
        <v>0</v>
      </c>
      <c r="B39" s="89"/>
      <c r="C39" s="32">
        <f>SUM(C34:C38)</f>
        <v>898.91</v>
      </c>
      <c r="D39" s="32">
        <f>SUM(D34:D38)</f>
        <v>898.91</v>
      </c>
    </row>
    <row r="41" spans="3:5" ht="18.75">
      <c r="C41" s="32">
        <f>C39+C28</f>
        <v>16664.950000000004</v>
      </c>
      <c r="D41" s="32">
        <f>D39+D28</f>
        <v>16664.950000000004</v>
      </c>
      <c r="E41" s="1" t="s">
        <v>84</v>
      </c>
    </row>
    <row r="42" spans="3:4" ht="21">
      <c r="C42" s="33" t="s">
        <v>68</v>
      </c>
      <c r="D42" s="27">
        <f>D41-C41</f>
        <v>0</v>
      </c>
    </row>
    <row r="43" spans="3:4" ht="21">
      <c r="C43" s="33" t="s">
        <v>57</v>
      </c>
      <c r="D43" s="27">
        <f>D42+'anno 2014'!D43</f>
        <v>0</v>
      </c>
    </row>
  </sheetData>
  <sheetProtection selectLockedCells="1"/>
  <mergeCells count="6">
    <mergeCell ref="A2:D3"/>
    <mergeCell ref="A4:D5"/>
    <mergeCell ref="A27:B27"/>
    <mergeCell ref="A31:D32"/>
    <mergeCell ref="A39:B39"/>
    <mergeCell ref="A28:B28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52"/>
  <sheetViews>
    <sheetView zoomScale="112" zoomScaleNormal="112" zoomScalePageLayoutView="0" workbookViewId="0" topLeftCell="A31">
      <selection activeCell="C45" sqref="C45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421875" style="2" customWidth="1"/>
    <col min="4" max="4" width="18.7109375" style="1" customWidth="1"/>
    <col min="5" max="5" width="11.421875" style="1" customWidth="1"/>
    <col min="6" max="6" width="14.00390625" style="1" bestFit="1" customWidth="1"/>
    <col min="7" max="7" width="11.421875" style="1" customWidth="1"/>
    <col min="8" max="8" width="10.8515625" style="2" customWidth="1"/>
    <col min="9" max="9" width="12.8515625" style="1" bestFit="1" customWidth="1"/>
    <col min="10" max="10" width="10.140625" style="1" bestFit="1" customWidth="1"/>
    <col min="11" max="16384" width="11.421875" style="1" customWidth="1"/>
  </cols>
  <sheetData>
    <row r="1" spans="1:8" ht="12.75">
      <c r="A1" s="14"/>
      <c r="B1" s="15"/>
      <c r="C1" s="17"/>
      <c r="D1" s="2"/>
      <c r="H1" s="1"/>
    </row>
    <row r="2" spans="1:8" ht="12.75" customHeight="1">
      <c r="A2" s="71" t="s">
        <v>80</v>
      </c>
      <c r="B2" s="72"/>
      <c r="C2" s="73"/>
      <c r="D2" s="2"/>
      <c r="H2" s="1"/>
    </row>
    <row r="3" spans="1:8" ht="12.75" customHeight="1">
      <c r="A3" s="71"/>
      <c r="B3" s="72"/>
      <c r="C3" s="73"/>
      <c r="D3" s="2"/>
      <c r="H3" s="1"/>
    </row>
    <row r="4" spans="1:8" ht="12.75" customHeight="1">
      <c r="A4" s="74" t="s">
        <v>74</v>
      </c>
      <c r="B4" s="75"/>
      <c r="C4" s="76"/>
      <c r="D4" s="2"/>
      <c r="H4" s="1"/>
    </row>
    <row r="5" spans="1:8" ht="12.75" customHeight="1">
      <c r="A5" s="77"/>
      <c r="B5" s="78"/>
      <c r="C5" s="79"/>
      <c r="D5" s="2"/>
      <c r="H5" s="1"/>
    </row>
    <row r="6" spans="1:4" s="3" customFormat="1" ht="30.75" customHeight="1">
      <c r="A6" s="12" t="s">
        <v>2</v>
      </c>
      <c r="B6" s="21" t="s">
        <v>1</v>
      </c>
      <c r="C6" s="13" t="s">
        <v>102</v>
      </c>
      <c r="D6" s="56"/>
    </row>
    <row r="7" spans="1:4" s="3" customFormat="1" ht="15">
      <c r="A7" s="8" t="s">
        <v>22</v>
      </c>
      <c r="B7" s="22" t="s">
        <v>15</v>
      </c>
      <c r="C7" s="57">
        <v>98.6</v>
      </c>
      <c r="D7" s="58" t="s">
        <v>106</v>
      </c>
    </row>
    <row r="8" spans="1:4" ht="44.25" customHeight="1" thickBot="1">
      <c r="A8" s="8" t="s">
        <v>23</v>
      </c>
      <c r="B8" s="22" t="s">
        <v>7</v>
      </c>
      <c r="C8" s="57">
        <v>4037.36</v>
      </c>
      <c r="D8" s="59">
        <v>1567.91</v>
      </c>
    </row>
    <row r="9" spans="1:3" ht="49.5" customHeight="1">
      <c r="A9" s="8" t="s">
        <v>24</v>
      </c>
      <c r="B9" s="22" t="s">
        <v>20</v>
      </c>
      <c r="C9" s="4">
        <v>0</v>
      </c>
    </row>
    <row r="10" spans="1:3" ht="48" customHeight="1">
      <c r="A10" s="8" t="s">
        <v>25</v>
      </c>
      <c r="B10" s="22" t="s">
        <v>36</v>
      </c>
      <c r="C10" s="4">
        <v>0</v>
      </c>
    </row>
    <row r="11" spans="1:3" ht="25.5" customHeight="1">
      <c r="A11" s="8" t="s">
        <v>26</v>
      </c>
      <c r="B11" s="22" t="s">
        <v>4</v>
      </c>
      <c r="C11" s="4">
        <v>0</v>
      </c>
    </row>
    <row r="12" spans="1:3" ht="60" customHeight="1">
      <c r="A12" s="8" t="s">
        <v>27</v>
      </c>
      <c r="B12" s="22" t="s">
        <v>5</v>
      </c>
      <c r="C12" s="4">
        <v>2573.68</v>
      </c>
    </row>
    <row r="13" spans="1:6" ht="32.25" customHeight="1">
      <c r="A13" s="8" t="s">
        <v>28</v>
      </c>
      <c r="B13" s="22" t="s">
        <v>8</v>
      </c>
      <c r="C13" s="4">
        <v>0</v>
      </c>
      <c r="F13" s="2"/>
    </row>
    <row r="14" spans="1:3" ht="42" customHeight="1">
      <c r="A14" s="8" t="s">
        <v>29</v>
      </c>
      <c r="B14" s="22" t="s">
        <v>19</v>
      </c>
      <c r="C14" s="4">
        <v>0</v>
      </c>
    </row>
    <row r="15" spans="1:9" ht="25.5">
      <c r="A15" s="8" t="s">
        <v>30</v>
      </c>
      <c r="B15" s="22" t="s">
        <v>16</v>
      </c>
      <c r="C15" s="4">
        <v>467.43</v>
      </c>
      <c r="I15" s="2"/>
    </row>
    <row r="16" spans="1:10" ht="39" customHeight="1">
      <c r="A16" s="8" t="s">
        <v>81</v>
      </c>
      <c r="B16" s="22" t="s">
        <v>82</v>
      </c>
      <c r="C16" s="4">
        <v>580</v>
      </c>
      <c r="I16" s="2"/>
      <c r="J16" s="2"/>
    </row>
    <row r="17" spans="1:10" ht="51" customHeight="1">
      <c r="A17" s="8" t="s">
        <v>31</v>
      </c>
      <c r="B17" s="22" t="s">
        <v>35</v>
      </c>
      <c r="C17" s="4">
        <v>0</v>
      </c>
      <c r="I17" s="2"/>
      <c r="J17" s="2"/>
    </row>
    <row r="18" spans="1:3" ht="42" customHeight="1">
      <c r="A18" s="8" t="s">
        <v>32</v>
      </c>
      <c r="B18" s="22" t="s">
        <v>18</v>
      </c>
      <c r="C18" s="4">
        <v>2472.74</v>
      </c>
    </row>
    <row r="19" spans="1:3" ht="30">
      <c r="A19" s="9" t="s">
        <v>34</v>
      </c>
      <c r="B19" s="22" t="s">
        <v>38</v>
      </c>
      <c r="C19" s="4">
        <v>1300.52</v>
      </c>
    </row>
    <row r="20" spans="1:3" ht="44.25" customHeight="1">
      <c r="A20" s="9" t="s">
        <v>33</v>
      </c>
      <c r="B20" s="22" t="s">
        <v>17</v>
      </c>
      <c r="C20" s="4">
        <f>488.28</f>
        <v>488.28</v>
      </c>
    </row>
    <row r="21" spans="1:4" ht="30.75" customHeight="1">
      <c r="A21" s="9" t="s">
        <v>9</v>
      </c>
      <c r="B21" s="22" t="s">
        <v>39</v>
      </c>
      <c r="C21" s="4">
        <v>736.49</v>
      </c>
      <c r="D21" s="18"/>
    </row>
    <row r="22" spans="1:3" ht="40.5" customHeight="1">
      <c r="A22" s="9" t="s">
        <v>10</v>
      </c>
      <c r="B22" s="22" t="s">
        <v>37</v>
      </c>
      <c r="C22" s="4">
        <v>593.95</v>
      </c>
    </row>
    <row r="23" spans="1:3" ht="25.5">
      <c r="A23" s="9" t="s">
        <v>11</v>
      </c>
      <c r="B23" s="22" t="s">
        <v>21</v>
      </c>
      <c r="C23" s="4">
        <v>217.67</v>
      </c>
    </row>
    <row r="24" spans="1:4" ht="25.5">
      <c r="A24" s="9" t="s">
        <v>42</v>
      </c>
      <c r="B24" s="22" t="s">
        <v>41</v>
      </c>
      <c r="C24" s="4">
        <v>699.88</v>
      </c>
      <c r="D24" s="18"/>
    </row>
    <row r="25" spans="1:4" ht="25.5">
      <c r="A25" s="9" t="s">
        <v>40</v>
      </c>
      <c r="B25" s="22" t="s">
        <v>70</v>
      </c>
      <c r="C25" s="4">
        <v>683.62</v>
      </c>
      <c r="D25" s="18"/>
    </row>
    <row r="26" spans="1:3" ht="42" customHeight="1">
      <c r="A26" s="10" t="s">
        <v>3</v>
      </c>
      <c r="B26" s="23" t="s">
        <v>12</v>
      </c>
      <c r="C26" s="4">
        <v>1033.49</v>
      </c>
    </row>
    <row r="27" spans="1:4" ht="42" customHeight="1">
      <c r="A27" s="44" t="s">
        <v>91</v>
      </c>
      <c r="B27" s="23" t="s">
        <v>93</v>
      </c>
      <c r="C27" s="4">
        <v>52</v>
      </c>
      <c r="D27" s="1" t="s">
        <v>95</v>
      </c>
    </row>
    <row r="28" spans="1:3" ht="30">
      <c r="A28" s="19" t="s">
        <v>50</v>
      </c>
      <c r="B28" s="24" t="s">
        <v>67</v>
      </c>
      <c r="C28" s="20">
        <f>'anno 2015'!D26</f>
        <v>0</v>
      </c>
    </row>
    <row r="29" spans="1:3" ht="25.5">
      <c r="A29" s="19" t="s">
        <v>79</v>
      </c>
      <c r="B29" s="34" t="s">
        <v>77</v>
      </c>
      <c r="C29" s="20">
        <v>0</v>
      </c>
    </row>
    <row r="30" spans="1:3" ht="25.5">
      <c r="A30" s="19" t="s">
        <v>79</v>
      </c>
      <c r="B30" s="34" t="s">
        <v>78</v>
      </c>
      <c r="C30" s="20">
        <v>0</v>
      </c>
    </row>
    <row r="31" spans="1:3" ht="26.25" customHeight="1">
      <c r="A31" s="80" t="s">
        <v>83</v>
      </c>
      <c r="B31" s="90"/>
      <c r="C31" s="11">
        <f>SUM(C7:C30)</f>
        <v>16035.710000000001</v>
      </c>
    </row>
    <row r="32" spans="1:3" ht="26.25" customHeight="1">
      <c r="A32" s="80" t="s">
        <v>107</v>
      </c>
      <c r="B32" s="90"/>
      <c r="C32" s="11">
        <v>1567.91</v>
      </c>
    </row>
    <row r="33" spans="1:3" ht="26.25" customHeight="1">
      <c r="A33" s="37"/>
      <c r="B33" s="38"/>
      <c r="C33" s="39"/>
    </row>
    <row r="34" ht="12.75">
      <c r="C34" s="7"/>
    </row>
    <row r="35" spans="1:3" ht="12.75">
      <c r="A35" s="82" t="s">
        <v>73</v>
      </c>
      <c r="B35" s="83"/>
      <c r="C35" s="84"/>
    </row>
    <row r="36" spans="1:3" ht="12.75">
      <c r="A36" s="85"/>
      <c r="B36" s="86"/>
      <c r="C36" s="87"/>
    </row>
    <row r="37" spans="1:3" ht="30">
      <c r="A37" s="28" t="s">
        <v>2</v>
      </c>
      <c r="B37" s="29" t="s">
        <v>1</v>
      </c>
      <c r="C37" s="30" t="s">
        <v>14</v>
      </c>
    </row>
    <row r="38" spans="1:3" ht="26.25" customHeight="1">
      <c r="A38" s="25" t="s">
        <v>53</v>
      </c>
      <c r="B38" s="26" t="s">
        <v>75</v>
      </c>
      <c r="C38" s="31">
        <v>0</v>
      </c>
    </row>
    <row r="39" spans="1:3" ht="26.25" customHeight="1">
      <c r="A39" s="25" t="s">
        <v>53</v>
      </c>
      <c r="B39" s="26" t="s">
        <v>76</v>
      </c>
      <c r="C39" s="31">
        <v>0</v>
      </c>
    </row>
    <row r="40" spans="1:3" ht="25.5" customHeight="1">
      <c r="A40" s="25" t="s">
        <v>32</v>
      </c>
      <c r="B40" s="26" t="s">
        <v>52</v>
      </c>
      <c r="C40" s="31">
        <v>0</v>
      </c>
    </row>
    <row r="41" spans="1:3" ht="21.75" customHeight="1">
      <c r="A41" s="25" t="s">
        <v>54</v>
      </c>
      <c r="B41" s="26" t="s">
        <v>55</v>
      </c>
      <c r="C41" s="31">
        <v>898.91</v>
      </c>
    </row>
    <row r="42" spans="1:3" ht="21" customHeight="1">
      <c r="A42" s="25" t="s">
        <v>72</v>
      </c>
      <c r="B42" s="26" t="s">
        <v>71</v>
      </c>
      <c r="C42" s="31"/>
    </row>
    <row r="43" spans="1:3" ht="18.75">
      <c r="A43" s="88" t="s">
        <v>0</v>
      </c>
      <c r="B43" s="89"/>
      <c r="C43" s="32">
        <f>SUM(C39:C42)</f>
        <v>898.91</v>
      </c>
    </row>
    <row r="45" spans="3:4" ht="21">
      <c r="C45" s="36">
        <f>C43+C31+C32</f>
        <v>18502.530000000002</v>
      </c>
      <c r="D45" s="1" t="s">
        <v>85</v>
      </c>
    </row>
    <row r="47" spans="1:3" ht="19.5" customHeight="1">
      <c r="A47" s="45"/>
      <c r="B47" s="64" t="s">
        <v>96</v>
      </c>
      <c r="C47" s="50">
        <v>10200</v>
      </c>
    </row>
    <row r="48" spans="1:3" ht="19.5" customHeight="1">
      <c r="A48" s="46"/>
      <c r="B48" s="64" t="s">
        <v>97</v>
      </c>
      <c r="C48" s="50">
        <v>2550</v>
      </c>
    </row>
    <row r="49" ht="19.5" customHeight="1"/>
    <row r="50" spans="1:3" ht="21">
      <c r="A50" s="46"/>
      <c r="B50" s="47" t="s">
        <v>108</v>
      </c>
      <c r="C50" s="66">
        <f>SUM(C45+C47+C48)</f>
        <v>31252.530000000002</v>
      </c>
    </row>
    <row r="51" spans="1:3" ht="19.5" customHeight="1">
      <c r="A51" s="48"/>
      <c r="B51" s="49" t="s">
        <v>94</v>
      </c>
      <c r="C51" s="65">
        <v>52</v>
      </c>
    </row>
    <row r="52" spans="1:3" ht="19.5" customHeight="1">
      <c r="A52" s="48"/>
      <c r="B52" s="63" t="s">
        <v>108</v>
      </c>
      <c r="C52" s="66">
        <f>SUM(C50-C51)</f>
        <v>31200.530000000002</v>
      </c>
    </row>
  </sheetData>
  <sheetProtection selectLockedCells="1"/>
  <mergeCells count="6">
    <mergeCell ref="A2:C3"/>
    <mergeCell ref="A4:C5"/>
    <mergeCell ref="A31:B31"/>
    <mergeCell ref="A35:C36"/>
    <mergeCell ref="A43:B43"/>
    <mergeCell ref="A32:B3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52"/>
  <sheetViews>
    <sheetView zoomScale="112" zoomScaleNormal="112" zoomScalePageLayoutView="0" workbookViewId="0" topLeftCell="A31">
      <selection activeCell="B48" sqref="B48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421875" style="2" customWidth="1"/>
    <col min="4" max="4" width="18.7109375" style="1" customWidth="1"/>
    <col min="5" max="5" width="11.421875" style="1" customWidth="1"/>
    <col min="6" max="6" width="14.00390625" style="1" bestFit="1" customWidth="1"/>
    <col min="7" max="7" width="11.421875" style="1" customWidth="1"/>
    <col min="8" max="8" width="10.8515625" style="2" customWidth="1"/>
    <col min="9" max="9" width="12.8515625" style="1" bestFit="1" customWidth="1"/>
    <col min="10" max="10" width="10.140625" style="1" bestFit="1" customWidth="1"/>
    <col min="11" max="16384" width="11.421875" style="1" customWidth="1"/>
  </cols>
  <sheetData>
    <row r="1" spans="1:8" ht="12.75">
      <c r="A1" s="14"/>
      <c r="B1" s="15"/>
      <c r="C1" s="17"/>
      <c r="D1" s="2"/>
      <c r="H1" s="1"/>
    </row>
    <row r="2" spans="1:8" ht="12.75" customHeight="1">
      <c r="A2" s="71" t="s">
        <v>80</v>
      </c>
      <c r="B2" s="72"/>
      <c r="C2" s="73"/>
      <c r="D2" s="2"/>
      <c r="H2" s="1"/>
    </row>
    <row r="3" spans="1:8" ht="12.75" customHeight="1">
      <c r="A3" s="71"/>
      <c r="B3" s="72"/>
      <c r="C3" s="73"/>
      <c r="D3" s="2"/>
      <c r="H3" s="1"/>
    </row>
    <row r="4" spans="1:8" ht="12.75" customHeight="1">
      <c r="A4" s="74" t="s">
        <v>86</v>
      </c>
      <c r="B4" s="75"/>
      <c r="C4" s="76"/>
      <c r="D4" s="2"/>
      <c r="H4" s="1"/>
    </row>
    <row r="5" spans="1:8" ht="12.75" customHeight="1">
      <c r="A5" s="77"/>
      <c r="B5" s="78"/>
      <c r="C5" s="79"/>
      <c r="D5" s="2"/>
      <c r="H5" s="1"/>
    </row>
    <row r="6" spans="1:3" s="3" customFormat="1" ht="30.75" customHeight="1">
      <c r="A6" s="12" t="s">
        <v>2</v>
      </c>
      <c r="B6" s="21" t="s">
        <v>1</v>
      </c>
      <c r="C6" s="13" t="s">
        <v>102</v>
      </c>
    </row>
    <row r="7" spans="1:4" s="3" customFormat="1" ht="15">
      <c r="A7" s="8" t="s">
        <v>22</v>
      </c>
      <c r="B7" s="22" t="s">
        <v>15</v>
      </c>
      <c r="C7" s="4">
        <v>98.6</v>
      </c>
      <c r="D7" s="60" t="s">
        <v>106</v>
      </c>
    </row>
    <row r="8" spans="1:4" ht="44.25" customHeight="1">
      <c r="A8" s="8" t="s">
        <v>23</v>
      </c>
      <c r="B8" s="22" t="s">
        <v>7</v>
      </c>
      <c r="C8" s="4">
        <v>4037.36</v>
      </c>
      <c r="D8" s="61">
        <v>1567.91</v>
      </c>
    </row>
    <row r="9" spans="1:3" ht="49.5" customHeight="1">
      <c r="A9" s="8" t="s">
        <v>24</v>
      </c>
      <c r="B9" s="22" t="s">
        <v>20</v>
      </c>
      <c r="C9" s="4">
        <v>0</v>
      </c>
    </row>
    <row r="10" spans="1:3" ht="48" customHeight="1">
      <c r="A10" s="8" t="s">
        <v>25</v>
      </c>
      <c r="B10" s="22" t="s">
        <v>36</v>
      </c>
      <c r="C10" s="4">
        <v>0</v>
      </c>
    </row>
    <row r="11" spans="1:3" ht="25.5" customHeight="1">
      <c r="A11" s="8" t="s">
        <v>26</v>
      </c>
      <c r="B11" s="22" t="s">
        <v>4</v>
      </c>
      <c r="C11" s="4">
        <v>0</v>
      </c>
    </row>
    <row r="12" spans="1:3" ht="60" customHeight="1">
      <c r="A12" s="8" t="s">
        <v>27</v>
      </c>
      <c r="B12" s="22" t="s">
        <v>5</v>
      </c>
      <c r="C12" s="4">
        <v>2573.68</v>
      </c>
    </row>
    <row r="13" spans="1:6" ht="32.25" customHeight="1">
      <c r="A13" s="8" t="s">
        <v>28</v>
      </c>
      <c r="B13" s="22" t="s">
        <v>8</v>
      </c>
      <c r="C13" s="4">
        <v>0</v>
      </c>
      <c r="F13" s="2"/>
    </row>
    <row r="14" spans="1:3" ht="42" customHeight="1">
      <c r="A14" s="8" t="s">
        <v>29</v>
      </c>
      <c r="B14" s="22" t="s">
        <v>19</v>
      </c>
      <c r="C14" s="4">
        <v>0</v>
      </c>
    </row>
    <row r="15" spans="1:9" ht="25.5">
      <c r="A15" s="8" t="s">
        <v>30</v>
      </c>
      <c r="B15" s="22" t="s">
        <v>16</v>
      </c>
      <c r="C15" s="4">
        <v>467.43</v>
      </c>
      <c r="I15" s="2"/>
    </row>
    <row r="16" spans="1:10" ht="39" customHeight="1">
      <c r="A16" s="8" t="s">
        <v>81</v>
      </c>
      <c r="B16" s="22" t="s">
        <v>82</v>
      </c>
      <c r="C16" s="4">
        <v>580</v>
      </c>
      <c r="I16" s="2"/>
      <c r="J16" s="2"/>
    </row>
    <row r="17" spans="1:10" ht="51" customHeight="1">
      <c r="A17" s="8" t="s">
        <v>31</v>
      </c>
      <c r="B17" s="22" t="s">
        <v>35</v>
      </c>
      <c r="C17" s="4">
        <v>0</v>
      </c>
      <c r="I17" s="2"/>
      <c r="J17" s="2"/>
    </row>
    <row r="18" spans="1:3" ht="42" customHeight="1">
      <c r="A18" s="8" t="s">
        <v>32</v>
      </c>
      <c r="B18" s="22" t="s">
        <v>18</v>
      </c>
      <c r="C18" s="4">
        <v>2472.74</v>
      </c>
    </row>
    <row r="19" spans="1:3" ht="30">
      <c r="A19" s="9" t="s">
        <v>34</v>
      </c>
      <c r="B19" s="22" t="s">
        <v>38</v>
      </c>
      <c r="C19" s="4">
        <v>1300.52</v>
      </c>
    </row>
    <row r="20" spans="1:3" ht="44.25" customHeight="1">
      <c r="A20" s="9" t="s">
        <v>33</v>
      </c>
      <c r="B20" s="22" t="s">
        <v>17</v>
      </c>
      <c r="C20" s="4">
        <f>488.28</f>
        <v>488.28</v>
      </c>
    </row>
    <row r="21" spans="1:4" ht="30.75" customHeight="1">
      <c r="A21" s="9" t="s">
        <v>9</v>
      </c>
      <c r="B21" s="22" t="s">
        <v>39</v>
      </c>
      <c r="C21" s="4">
        <v>736.49</v>
      </c>
      <c r="D21" s="18"/>
    </row>
    <row r="22" spans="1:3" ht="40.5" customHeight="1">
      <c r="A22" s="9" t="s">
        <v>10</v>
      </c>
      <c r="B22" s="22" t="s">
        <v>37</v>
      </c>
      <c r="C22" s="4">
        <v>593.95</v>
      </c>
    </row>
    <row r="23" spans="1:3" ht="25.5">
      <c r="A23" s="9" t="s">
        <v>11</v>
      </c>
      <c r="B23" s="22" t="s">
        <v>21</v>
      </c>
      <c r="C23" s="4">
        <v>217.67</v>
      </c>
    </row>
    <row r="24" spans="1:4" ht="25.5">
      <c r="A24" s="9" t="s">
        <v>42</v>
      </c>
      <c r="B24" s="22" t="s">
        <v>41</v>
      </c>
      <c r="C24" s="4">
        <v>699.88</v>
      </c>
      <c r="D24" s="18"/>
    </row>
    <row r="25" spans="1:4" ht="25.5">
      <c r="A25" s="9" t="s">
        <v>40</v>
      </c>
      <c r="B25" s="22" t="s">
        <v>70</v>
      </c>
      <c r="C25" s="4">
        <v>683.62</v>
      </c>
      <c r="D25" s="18"/>
    </row>
    <row r="26" spans="1:3" ht="42" customHeight="1">
      <c r="A26" s="10" t="s">
        <v>3</v>
      </c>
      <c r="B26" s="23" t="s">
        <v>12</v>
      </c>
      <c r="C26" s="4">
        <v>1033.49</v>
      </c>
    </row>
    <row r="27" spans="1:4" ht="42" customHeight="1">
      <c r="A27" s="44" t="s">
        <v>91</v>
      </c>
      <c r="B27" s="23" t="s">
        <v>93</v>
      </c>
      <c r="C27" s="4">
        <v>156</v>
      </c>
      <c r="D27" s="1" t="s">
        <v>94</v>
      </c>
    </row>
    <row r="28" spans="1:3" ht="30">
      <c r="A28" s="19" t="s">
        <v>50</v>
      </c>
      <c r="B28" s="24" t="s">
        <v>67</v>
      </c>
      <c r="C28" s="20">
        <f>'anno 2015'!D26</f>
        <v>0</v>
      </c>
    </row>
    <row r="29" spans="1:3" ht="25.5">
      <c r="A29" s="19" t="s">
        <v>79</v>
      </c>
      <c r="B29" s="34" t="s">
        <v>77</v>
      </c>
      <c r="C29" s="20">
        <v>0</v>
      </c>
    </row>
    <row r="30" spans="1:3" ht="25.5">
      <c r="A30" s="19" t="s">
        <v>79</v>
      </c>
      <c r="B30" s="34" t="s">
        <v>78</v>
      </c>
      <c r="C30" s="20">
        <v>0</v>
      </c>
    </row>
    <row r="31" spans="1:3" ht="26.25" customHeight="1">
      <c r="A31" s="80" t="s">
        <v>83</v>
      </c>
      <c r="B31" s="90"/>
      <c r="C31" s="11">
        <f>SUM(C7:C30)</f>
        <v>16139.710000000001</v>
      </c>
    </row>
    <row r="32" spans="1:3" ht="26.25" customHeight="1">
      <c r="A32" s="80" t="s">
        <v>107</v>
      </c>
      <c r="B32" s="81"/>
      <c r="C32" s="11">
        <v>1567.91</v>
      </c>
    </row>
    <row r="33" spans="1:3" ht="26.25" customHeight="1">
      <c r="A33" s="37"/>
      <c r="B33" s="38"/>
      <c r="C33" s="39"/>
    </row>
    <row r="34" ht="12.75">
      <c r="C34" s="7"/>
    </row>
    <row r="35" spans="1:3" ht="12.75">
      <c r="A35" s="82" t="s">
        <v>88</v>
      </c>
      <c r="B35" s="83"/>
      <c r="C35" s="84"/>
    </row>
    <row r="36" spans="1:3" ht="12.75">
      <c r="A36" s="85"/>
      <c r="B36" s="86"/>
      <c r="C36" s="87"/>
    </row>
    <row r="37" spans="1:3" ht="30">
      <c r="A37" s="28" t="s">
        <v>2</v>
      </c>
      <c r="B37" s="29" t="s">
        <v>1</v>
      </c>
      <c r="C37" s="30" t="s">
        <v>14</v>
      </c>
    </row>
    <row r="38" spans="1:3" ht="26.25" customHeight="1">
      <c r="A38" s="25" t="s">
        <v>53</v>
      </c>
      <c r="B38" s="26" t="s">
        <v>75</v>
      </c>
      <c r="C38" s="31">
        <v>0</v>
      </c>
    </row>
    <row r="39" spans="1:3" ht="26.25" customHeight="1">
      <c r="A39" s="25" t="s">
        <v>53</v>
      </c>
      <c r="B39" s="26" t="s">
        <v>76</v>
      </c>
      <c r="C39" s="31">
        <v>0</v>
      </c>
    </row>
    <row r="40" spans="1:3" ht="25.5" customHeight="1">
      <c r="A40" s="25" t="s">
        <v>32</v>
      </c>
      <c r="B40" s="26" t="s">
        <v>52</v>
      </c>
      <c r="C40" s="31">
        <v>0</v>
      </c>
    </row>
    <row r="41" spans="1:3" ht="21.75" customHeight="1">
      <c r="A41" s="25" t="s">
        <v>54</v>
      </c>
      <c r="B41" s="26" t="s">
        <v>55</v>
      </c>
      <c r="C41" s="31">
        <v>898.91</v>
      </c>
    </row>
    <row r="42" spans="1:3" ht="21" customHeight="1">
      <c r="A42" s="25" t="s">
        <v>72</v>
      </c>
      <c r="B42" s="26" t="s">
        <v>71</v>
      </c>
      <c r="C42" s="31"/>
    </row>
    <row r="43" spans="1:3" ht="18.75">
      <c r="A43" s="88" t="s">
        <v>0</v>
      </c>
      <c r="B43" s="89"/>
      <c r="C43" s="32">
        <f>SUM(C39:C42)</f>
        <v>898.91</v>
      </c>
    </row>
    <row r="45" spans="3:4" ht="21">
      <c r="C45" s="36">
        <f>C43+C31+C32</f>
        <v>18606.530000000002</v>
      </c>
      <c r="D45" s="1" t="s">
        <v>85</v>
      </c>
    </row>
    <row r="47" spans="1:3" ht="19.5" customHeight="1">
      <c r="A47" s="48"/>
      <c r="B47" s="64" t="s">
        <v>96</v>
      </c>
      <c r="C47" s="67">
        <v>10200</v>
      </c>
    </row>
    <row r="48" spans="1:3" ht="19.5" customHeight="1">
      <c r="A48" s="48"/>
      <c r="B48" s="64" t="s">
        <v>97</v>
      </c>
      <c r="C48" s="67">
        <v>2550</v>
      </c>
    </row>
    <row r="49" ht="19.5" customHeight="1">
      <c r="C49" s="42"/>
    </row>
    <row r="50" spans="1:3" ht="19.5" customHeight="1">
      <c r="A50" s="48"/>
      <c r="B50" s="47" t="s">
        <v>109</v>
      </c>
      <c r="C50" s="68">
        <f>SUM(C45+C47+C48)</f>
        <v>31356.530000000002</v>
      </c>
    </row>
    <row r="51" spans="1:3" ht="19.5" customHeight="1">
      <c r="A51" s="62"/>
      <c r="B51" s="49" t="s">
        <v>94</v>
      </c>
      <c r="C51" s="65">
        <v>156</v>
      </c>
    </row>
    <row r="52" spans="1:3" ht="19.5" customHeight="1">
      <c r="A52" s="62"/>
      <c r="B52" s="63" t="s">
        <v>109</v>
      </c>
      <c r="C52" s="69">
        <f>SUM(C50-C51)</f>
        <v>31200.530000000002</v>
      </c>
    </row>
  </sheetData>
  <sheetProtection selectLockedCells="1"/>
  <mergeCells count="6">
    <mergeCell ref="A2:C3"/>
    <mergeCell ref="A4:C5"/>
    <mergeCell ref="A31:B31"/>
    <mergeCell ref="A32:B32"/>
    <mergeCell ref="A35:C36"/>
    <mergeCell ref="A43:B4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52"/>
  <sheetViews>
    <sheetView zoomScale="112" zoomScaleNormal="112" zoomScalePageLayoutView="0" workbookViewId="0" topLeftCell="A31">
      <selection activeCell="D8" sqref="D8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421875" style="2" customWidth="1"/>
    <col min="4" max="4" width="18.7109375" style="1" customWidth="1"/>
    <col min="5" max="5" width="11.421875" style="1" customWidth="1"/>
    <col min="6" max="6" width="14.00390625" style="1" bestFit="1" customWidth="1"/>
    <col min="7" max="7" width="11.421875" style="1" customWidth="1"/>
    <col min="8" max="8" width="10.8515625" style="2" customWidth="1"/>
    <col min="9" max="9" width="12.8515625" style="1" bestFit="1" customWidth="1"/>
    <col min="10" max="10" width="10.140625" style="1" bestFit="1" customWidth="1"/>
    <col min="11" max="16384" width="11.421875" style="1" customWidth="1"/>
  </cols>
  <sheetData>
    <row r="1" spans="1:8" ht="12.75">
      <c r="A1" s="14"/>
      <c r="B1" s="15"/>
      <c r="C1" s="17"/>
      <c r="D1" s="2"/>
      <c r="H1" s="1"/>
    </row>
    <row r="2" spans="1:8" ht="12.75" customHeight="1">
      <c r="A2" s="71" t="s">
        <v>80</v>
      </c>
      <c r="B2" s="72"/>
      <c r="C2" s="73"/>
      <c r="D2" s="2"/>
      <c r="H2" s="1"/>
    </row>
    <row r="3" spans="1:8" ht="12.75" customHeight="1">
      <c r="A3" s="71"/>
      <c r="B3" s="72"/>
      <c r="C3" s="73"/>
      <c r="D3" s="2"/>
      <c r="H3" s="1"/>
    </row>
    <row r="4" spans="1:8" ht="12.75" customHeight="1">
      <c r="A4" s="74" t="s">
        <v>87</v>
      </c>
      <c r="B4" s="75"/>
      <c r="C4" s="76"/>
      <c r="D4" s="2"/>
      <c r="H4" s="1"/>
    </row>
    <row r="5" spans="1:8" ht="12.75" customHeight="1">
      <c r="A5" s="77"/>
      <c r="B5" s="78"/>
      <c r="C5" s="79"/>
      <c r="D5" s="2"/>
      <c r="H5" s="1"/>
    </row>
    <row r="6" spans="1:3" s="3" customFormat="1" ht="30.75" customHeight="1">
      <c r="A6" s="12" t="s">
        <v>2</v>
      </c>
      <c r="B6" s="21" t="s">
        <v>1</v>
      </c>
      <c r="C6" s="13" t="s">
        <v>102</v>
      </c>
    </row>
    <row r="7" spans="1:4" s="3" customFormat="1" ht="15">
      <c r="A7" s="8" t="s">
        <v>22</v>
      </c>
      <c r="B7" s="22" t="s">
        <v>15</v>
      </c>
      <c r="C7" s="4">
        <v>98.6</v>
      </c>
      <c r="D7" s="60" t="s">
        <v>106</v>
      </c>
    </row>
    <row r="8" spans="1:4" ht="44.25" customHeight="1">
      <c r="A8" s="8" t="s">
        <v>23</v>
      </c>
      <c r="B8" s="22" t="s">
        <v>7</v>
      </c>
      <c r="C8" s="4">
        <v>4037.36</v>
      </c>
      <c r="D8" s="61">
        <v>1567.91</v>
      </c>
    </row>
    <row r="9" spans="1:3" ht="49.5" customHeight="1">
      <c r="A9" s="8" t="s">
        <v>24</v>
      </c>
      <c r="B9" s="22" t="s">
        <v>20</v>
      </c>
      <c r="C9" s="4">
        <v>0</v>
      </c>
    </row>
    <row r="10" spans="1:3" ht="48" customHeight="1">
      <c r="A10" s="8" t="s">
        <v>25</v>
      </c>
      <c r="B10" s="22" t="s">
        <v>36</v>
      </c>
      <c r="C10" s="4">
        <v>0</v>
      </c>
    </row>
    <row r="11" spans="1:3" ht="25.5" customHeight="1">
      <c r="A11" s="8" t="s">
        <v>26</v>
      </c>
      <c r="B11" s="22" t="s">
        <v>4</v>
      </c>
      <c r="C11" s="4">
        <v>0</v>
      </c>
    </row>
    <row r="12" spans="1:3" ht="60" customHeight="1">
      <c r="A12" s="8" t="s">
        <v>27</v>
      </c>
      <c r="B12" s="22" t="s">
        <v>5</v>
      </c>
      <c r="C12" s="4">
        <v>2573.68</v>
      </c>
    </row>
    <row r="13" spans="1:6" ht="32.25" customHeight="1">
      <c r="A13" s="8" t="s">
        <v>28</v>
      </c>
      <c r="B13" s="22" t="s">
        <v>8</v>
      </c>
      <c r="C13" s="4">
        <v>0</v>
      </c>
      <c r="F13" s="2"/>
    </row>
    <row r="14" spans="1:3" ht="42" customHeight="1">
      <c r="A14" s="8" t="s">
        <v>29</v>
      </c>
      <c r="B14" s="22" t="s">
        <v>19</v>
      </c>
      <c r="C14" s="4">
        <v>0</v>
      </c>
    </row>
    <row r="15" spans="1:9" ht="25.5">
      <c r="A15" s="8" t="s">
        <v>30</v>
      </c>
      <c r="B15" s="22" t="s">
        <v>16</v>
      </c>
      <c r="C15" s="4">
        <v>467.43</v>
      </c>
      <c r="I15" s="2"/>
    </row>
    <row r="16" spans="1:10" ht="39" customHeight="1">
      <c r="A16" s="8" t="s">
        <v>81</v>
      </c>
      <c r="B16" s="22" t="s">
        <v>82</v>
      </c>
      <c r="C16" s="4">
        <v>580</v>
      </c>
      <c r="I16" s="2"/>
      <c r="J16" s="2"/>
    </row>
    <row r="17" spans="1:10" ht="51" customHeight="1">
      <c r="A17" s="8" t="s">
        <v>31</v>
      </c>
      <c r="B17" s="22" t="s">
        <v>35</v>
      </c>
      <c r="C17" s="4">
        <v>0</v>
      </c>
      <c r="I17" s="2"/>
      <c r="J17" s="2"/>
    </row>
    <row r="18" spans="1:3" ht="42" customHeight="1">
      <c r="A18" s="8" t="s">
        <v>32</v>
      </c>
      <c r="B18" s="22" t="s">
        <v>18</v>
      </c>
      <c r="C18" s="4">
        <v>2472.74</v>
      </c>
    </row>
    <row r="19" spans="1:3" ht="30">
      <c r="A19" s="8" t="s">
        <v>34</v>
      </c>
      <c r="B19" s="22" t="s">
        <v>38</v>
      </c>
      <c r="C19" s="4">
        <v>1300.52</v>
      </c>
    </row>
    <row r="20" spans="1:3" ht="44.25" customHeight="1">
      <c r="A20" s="8" t="s">
        <v>33</v>
      </c>
      <c r="B20" s="22" t="s">
        <v>17</v>
      </c>
      <c r="C20" s="4">
        <f>488.28</f>
        <v>488.28</v>
      </c>
    </row>
    <row r="21" spans="1:4" ht="30.75" customHeight="1">
      <c r="A21" s="8" t="s">
        <v>9</v>
      </c>
      <c r="B21" s="22" t="s">
        <v>39</v>
      </c>
      <c r="C21" s="4">
        <v>736.49</v>
      </c>
      <c r="D21" s="18"/>
    </row>
    <row r="22" spans="1:3" ht="40.5" customHeight="1">
      <c r="A22" s="8" t="s">
        <v>10</v>
      </c>
      <c r="B22" s="22" t="s">
        <v>37</v>
      </c>
      <c r="C22" s="4">
        <v>593.95</v>
      </c>
    </row>
    <row r="23" spans="1:3" ht="25.5">
      <c r="A23" s="8" t="s">
        <v>11</v>
      </c>
      <c r="B23" s="22" t="s">
        <v>21</v>
      </c>
      <c r="C23" s="4">
        <v>217.67</v>
      </c>
    </row>
    <row r="24" spans="1:4" ht="25.5">
      <c r="A24" s="8" t="s">
        <v>42</v>
      </c>
      <c r="B24" s="22" t="s">
        <v>41</v>
      </c>
      <c r="C24" s="4">
        <v>699.88</v>
      </c>
      <c r="D24" s="18"/>
    </row>
    <row r="25" spans="1:4" ht="25.5">
      <c r="A25" s="8" t="s">
        <v>40</v>
      </c>
      <c r="B25" s="22" t="s">
        <v>70</v>
      </c>
      <c r="C25" s="4">
        <v>683.62</v>
      </c>
      <c r="D25" s="18"/>
    </row>
    <row r="26" spans="1:3" ht="42" customHeight="1">
      <c r="A26" s="10" t="s">
        <v>3</v>
      </c>
      <c r="B26" s="23" t="s">
        <v>12</v>
      </c>
      <c r="C26" s="4">
        <v>1033.49</v>
      </c>
    </row>
    <row r="27" spans="1:4" ht="42" customHeight="1">
      <c r="A27" s="44" t="s">
        <v>91</v>
      </c>
      <c r="B27" s="23" t="s">
        <v>92</v>
      </c>
      <c r="C27" s="4">
        <v>464.6</v>
      </c>
      <c r="D27" s="1" t="s">
        <v>94</v>
      </c>
    </row>
    <row r="28" spans="1:3" ht="30">
      <c r="A28" s="19" t="s">
        <v>50</v>
      </c>
      <c r="B28" s="24" t="s">
        <v>67</v>
      </c>
      <c r="C28" s="20">
        <f>'anno 2015'!D26</f>
        <v>0</v>
      </c>
    </row>
    <row r="29" spans="1:3" ht="25.5">
      <c r="A29" s="19" t="s">
        <v>79</v>
      </c>
      <c r="B29" s="34" t="s">
        <v>77</v>
      </c>
      <c r="C29" s="20">
        <v>0</v>
      </c>
    </row>
    <row r="30" spans="1:3" ht="25.5">
      <c r="A30" s="19" t="s">
        <v>79</v>
      </c>
      <c r="B30" s="34" t="s">
        <v>78</v>
      </c>
      <c r="C30" s="20">
        <v>0</v>
      </c>
    </row>
    <row r="31" spans="1:3" ht="26.25" customHeight="1">
      <c r="A31" s="80" t="s">
        <v>83</v>
      </c>
      <c r="B31" s="81"/>
      <c r="C31" s="11">
        <f>SUM(C7:C30)</f>
        <v>16448.31</v>
      </c>
    </row>
    <row r="32" spans="1:3" ht="26.25" customHeight="1">
      <c r="A32" s="80" t="s">
        <v>107</v>
      </c>
      <c r="B32" s="81"/>
      <c r="C32" s="11">
        <v>1567.91</v>
      </c>
    </row>
    <row r="33" spans="1:3" ht="26.25" customHeight="1">
      <c r="A33" s="37"/>
      <c r="B33" s="38"/>
      <c r="C33" s="39"/>
    </row>
    <row r="34" ht="12.75">
      <c r="C34" s="7"/>
    </row>
    <row r="35" spans="1:3" ht="12.75">
      <c r="A35" s="82" t="s">
        <v>89</v>
      </c>
      <c r="B35" s="83"/>
      <c r="C35" s="84"/>
    </row>
    <row r="36" spans="1:3" ht="12.75">
      <c r="A36" s="85"/>
      <c r="B36" s="86"/>
      <c r="C36" s="87"/>
    </row>
    <row r="37" spans="1:3" ht="30">
      <c r="A37" s="28" t="s">
        <v>2</v>
      </c>
      <c r="B37" s="29" t="s">
        <v>1</v>
      </c>
      <c r="C37" s="30" t="s">
        <v>14</v>
      </c>
    </row>
    <row r="38" spans="1:3" ht="26.25" customHeight="1">
      <c r="A38" s="25" t="s">
        <v>53</v>
      </c>
      <c r="B38" s="26" t="s">
        <v>75</v>
      </c>
      <c r="C38" s="31">
        <v>0</v>
      </c>
    </row>
    <row r="39" spans="1:3" ht="26.25" customHeight="1">
      <c r="A39" s="25" t="s">
        <v>53</v>
      </c>
      <c r="B39" s="26" t="s">
        <v>76</v>
      </c>
      <c r="C39" s="31">
        <v>0</v>
      </c>
    </row>
    <row r="40" spans="1:3" ht="25.5" customHeight="1">
      <c r="A40" s="25" t="s">
        <v>32</v>
      </c>
      <c r="B40" s="26" t="s">
        <v>52</v>
      </c>
      <c r="C40" s="31">
        <v>0</v>
      </c>
    </row>
    <row r="41" spans="1:3" ht="21.75" customHeight="1">
      <c r="A41" s="25" t="s">
        <v>54</v>
      </c>
      <c r="B41" s="26" t="s">
        <v>55</v>
      </c>
      <c r="C41" s="31">
        <v>898.91</v>
      </c>
    </row>
    <row r="42" spans="1:3" ht="21" customHeight="1">
      <c r="A42" s="25" t="s">
        <v>72</v>
      </c>
      <c r="B42" s="26" t="s">
        <v>71</v>
      </c>
      <c r="C42" s="31"/>
    </row>
    <row r="43" spans="1:3" ht="18.75">
      <c r="A43" s="88" t="s">
        <v>0</v>
      </c>
      <c r="B43" s="89"/>
      <c r="C43" s="32">
        <f>SUM(C39:C42)</f>
        <v>898.91</v>
      </c>
    </row>
    <row r="44" spans="1:3" ht="12.75">
      <c r="A44" s="1"/>
      <c r="B44" s="1"/>
      <c r="C44" s="1"/>
    </row>
    <row r="45" spans="3:4" ht="21">
      <c r="C45" s="36">
        <f>C43+C31+C32</f>
        <v>18915.13</v>
      </c>
      <c r="D45" s="1" t="s">
        <v>85</v>
      </c>
    </row>
    <row r="46" ht="19.5" customHeight="1"/>
    <row r="47" spans="1:3" ht="19.5" customHeight="1">
      <c r="A47" s="40"/>
      <c r="B47" s="64" t="s">
        <v>96</v>
      </c>
      <c r="C47" s="41">
        <v>10200</v>
      </c>
    </row>
    <row r="48" spans="1:3" ht="19.5" customHeight="1">
      <c r="A48" s="40"/>
      <c r="B48" s="64" t="s">
        <v>97</v>
      </c>
      <c r="C48" s="41">
        <v>2550</v>
      </c>
    </row>
    <row r="49" ht="19.5" customHeight="1"/>
    <row r="50" spans="1:3" ht="19.5" customHeight="1">
      <c r="A50" s="46"/>
      <c r="B50" s="70" t="s">
        <v>90</v>
      </c>
      <c r="C50" s="69">
        <f>SUM(C45+C47+C48)</f>
        <v>31665.13</v>
      </c>
    </row>
    <row r="51" spans="1:3" ht="19.5" customHeight="1">
      <c r="A51" s="62"/>
      <c r="B51" s="43" t="s">
        <v>94</v>
      </c>
      <c r="C51" s="65">
        <v>464.6</v>
      </c>
    </row>
    <row r="52" spans="1:3" ht="19.5" customHeight="1">
      <c r="A52" s="62"/>
      <c r="B52" s="70" t="s">
        <v>90</v>
      </c>
      <c r="C52" s="69">
        <f>SUM(C50-C51)</f>
        <v>31200.530000000002</v>
      </c>
    </row>
  </sheetData>
  <sheetProtection selectLockedCells="1"/>
  <mergeCells count="6">
    <mergeCell ref="A2:C3"/>
    <mergeCell ref="A4:C5"/>
    <mergeCell ref="A31:B31"/>
    <mergeCell ref="A32:B32"/>
    <mergeCell ref="A35:C36"/>
    <mergeCell ref="A43:B4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GASPARI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DI BELLA</dc:creator>
  <cp:keywords/>
  <dc:description/>
  <cp:lastModifiedBy>laura.pasero</cp:lastModifiedBy>
  <cp:lastPrinted>2019-11-22T13:12:41Z</cp:lastPrinted>
  <dcterms:created xsi:type="dcterms:W3CDTF">2008-05-12T11:10:18Z</dcterms:created>
  <dcterms:modified xsi:type="dcterms:W3CDTF">2020-11-17T11:20:01Z</dcterms:modified>
  <cp:category/>
  <cp:version/>
  <cp:contentType/>
  <cp:contentStatus/>
</cp:coreProperties>
</file>