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'Debiti'!$A$1:$AB$87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<sst xmlns="http://schemas.openxmlformats.org/spreadsheetml/2006/main" count="455" uniqueCount="152">
  <si>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</si>
  <si>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</si>
  <si>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</si>
  <si>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</si>
  <si>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</si>
  <si>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</si>
  <si>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</si>
  <si>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</si>
  <si>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</si>
  <si>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</si>
  <si>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</si>
  <si>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</si>
  <si>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</si>
  <si>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</si>
  <si>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</si>
  <si>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</si>
  <si>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</si>
  <si>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</si>
  <si>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</si>
  <si>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</si>
  <si>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</si>
  <si>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</si>
  <si>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</si>
  <si>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</si>
  <si>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</si>
  <si>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</si>
  <si>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</si>
  <si>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</si>
  <si>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</si>
  <si>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</si>
  <si>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</si>
  <si>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</si>
  <si>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</si>
  <si>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</si>
  <si>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</si>
  <si>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</si>
  <si>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</si>
  <si>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</si>
  <si>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</si>
  <si>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</si>
  <si>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</si>
  <si>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</si>
  <si>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</si>
  <si>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</si>
  <si>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</si>
  <si>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</si>
  <si>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</si>
  <si>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</si>
  <si>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</si>
  <si>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</si>
  <si>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</si>
  <si>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</si>
  <si>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</si>
  <si>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</si>
  <si>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</si>
  <si>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</si>
  <si>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</si>
  <si>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</si>
  <si>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</si>
  <si>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</si>
  <si>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</si>
  <si>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</si>
  <si>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</si>
  <si>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</si>
  <si>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</si>
  <si>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</si>
  <si>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</si>
  <si>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</si>
  <si>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</si>
  <si>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</si>
  <si>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</si>
  <si>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</si>
  <si>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</si>
  <si>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</si>
  <si>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</si>
  <si>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</si>
  <si>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</si>
  <si>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</si>
  <si>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</si>
  <si>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</si>
  <si>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</si>
  <si>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</si>
  <si>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</si>
  <si>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</si>
  <si>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</si>
  <si>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</si>
  <si>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</si>
  <si>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</si>
  <si>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</si>
  <si>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</si>
  <si>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</si>
  <si>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</si>
  <si>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</si>
  <si>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</si>
  <si>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</si>
  <si>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</si>
  <si>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</si>
  <si>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</si>
  <si>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</si>
  <si>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</si>
  <si>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</si>
  <si>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</si>
  <si>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</si>
  <si>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</si>
  <si>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</si>
  <si>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</si>
  <si>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</si>
  <si>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</si>
  <si>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</si>
  <si>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</si>
  <si>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</si>
  <si>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</si>
  <si>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</si>
  <si>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</si>
  <si>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Ammontare Complessivo dei Debiti e del Numero delle Imprese Creditrici - Elenco Fatture da Pagare Anno 2021</t>
  </si>
  <si>
    <t>22/09/2021</t>
  </si>
  <si>
    <t>F1-21-00128549</t>
  </si>
  <si>
    <t>17/09/2021</t>
  </si>
  <si>
    <t>FORNITURA GAS METANO</t>
  </si>
  <si>
    <t>SI</t>
  </si>
  <si>
    <t>ZE630B6C7A</t>
  </si>
  <si>
    <t>20/09/2021</t>
  </si>
  <si>
    <t>ACEA PINEROLESE ENERGIA S.r.L.</t>
  </si>
  <si>
    <t>08547890015</t>
  </si>
  <si>
    <t>ISTRUZIONE PUBBLICA</t>
  </si>
  <si>
    <t>21/09/2021</t>
  </si>
  <si>
    <t>16/11/2021</t>
  </si>
  <si>
    <t>30/09/2021</t>
  </si>
  <si>
    <t>F2-21-02050621</t>
  </si>
  <si>
    <t>29/09/2021</t>
  </si>
  <si>
    <t>FORNITURA ENERGIA ELETTRICA</t>
  </si>
  <si>
    <t>ZD330B6C42</t>
  </si>
  <si>
    <t>AMMINISTRAZIONE,GESTIONE,CONTROLLO ORGANIZZAZIONE</t>
  </si>
  <si>
    <t>12/10/2021</t>
  </si>
  <si>
    <t>28/10/2021</t>
  </si>
  <si>
    <t>38000012</t>
  </si>
  <si>
    <t>08/09/2021</t>
  </si>
  <si>
    <t>Z1132E9794</t>
  </si>
  <si>
    <t>10/09/2021</t>
  </si>
  <si>
    <t>BAYKER ITALIA SPA</t>
  </si>
  <si>
    <t>02732900366</t>
  </si>
  <si>
    <t>31/10/2021</t>
  </si>
  <si>
    <t>016X20211V6003620</t>
  </si>
  <si>
    <t>15/09/2021</t>
  </si>
  <si>
    <t>AP - Servizio PUBBLICA AMMINISTRAZIONE</t>
  </si>
  <si>
    <t>Z1C228CE9A</t>
  </si>
  <si>
    <t>INTESA SAN PAOLO SPA</t>
  </si>
  <si>
    <t>10810700152</t>
  </si>
  <si>
    <t>00799960158</t>
  </si>
  <si>
    <t>05/11/2021</t>
  </si>
  <si>
    <t>15/10/2021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</si>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</sst>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101</v>
      </c>
      <c r="B5" s="263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99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98</v>
      </c>
      <c r="B7" s="271"/>
      <c r="C7" s="165">
        <f>Debiti!G6</f>
        <v>3</v>
      </c>
      <c r="D7" s="163"/>
      <c r="E7" s="257" t="s">
        <v>112</v>
      </c>
      <c r="F7" s="258"/>
      <c r="G7" s="258"/>
      <c r="H7" s="97"/>
      <c r="I7" s="184"/>
      <c r="J7" s="183"/>
      <c r="K7" s="97"/>
      <c r="L7" s="174"/>
      <c r="M7" s="182"/>
      <c r="N7" s="248" t="s">
        <v>97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96</v>
      </c>
      <c r="B9" s="270"/>
      <c r="C9" s="175">
        <f>ElencoFatture!O6</f>
        <v>0</v>
      </c>
      <c r="D9" s="176"/>
      <c r="E9" s="264" t="s">
        <v>90</v>
      </c>
      <c r="F9" s="265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94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93</v>
      </c>
      <c r="B11" s="266"/>
      <c r="C11" s="175">
        <f>ElencoFatture!O8</f>
        <v>0</v>
      </c>
      <c r="D11" s="176"/>
      <c r="E11" s="264" t="s">
        <v>90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92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91</v>
      </c>
      <c r="B13" s="253"/>
      <c r="C13" s="165">
        <f>C11</f>
        <v>0</v>
      </c>
      <c r="D13" s="173"/>
      <c r="E13" s="252" t="s">
        <v>90</v>
      </c>
      <c r="F13" s="253"/>
      <c r="G13" s="164">
        <f>C13/100*5</f>
        <v>0</v>
      </c>
      <c r="H13" s="163"/>
      <c r="I13" s="254" t="s">
        <v>89</v>
      </c>
      <c r="J13" s="255"/>
      <c r="L13" s="162" t="str">
        <f>IF(ROUND(C7,2)&lt;=ROUND(G13,2),"SI","NO")</f>
        <v>NO</v>
      </c>
      <c r="M13" s="161"/>
      <c r="N13" s="250" t="s">
        <v>88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87</v>
      </c>
      <c r="B15" s="271"/>
      <c r="C15" s="165">
        <v>0</v>
      </c>
      <c r="D15" s="97"/>
      <c r="E15" s="252" t="s">
        <v>86</v>
      </c>
      <c r="F15" s="253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50" t="s">
        <v>84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72</v>
      </c>
      <c r="B5" s="275"/>
      <c r="C5" s="275"/>
      <c r="D5" s="275"/>
      <c r="E5" s="275"/>
      <c r="F5" s="276"/>
      <c r="G5" s="148">
        <f>(G28)</f>
        <v>3928.7500000000005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73</v>
      </c>
      <c r="B6" s="275"/>
      <c r="C6" s="275"/>
      <c r="D6" s="275"/>
      <c r="E6" s="275"/>
      <c r="F6" s="275"/>
      <c r="G6" s="149">
        <f>(AC28)</f>
        <v>3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2021</v>
      </c>
      <c r="B11" s="108">
        <v>284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17.81</v>
      </c>
      <c r="H11" s="112">
        <v>0</v>
      </c>
      <c r="I11" s="143" t="s">
        <v>119</v>
      </c>
      <c r="J11" s="112">
        <f>IF(I11="SI",G11-H11,G11)</f>
        <v>17.81</v>
      </c>
      <c r="K11" s="298" t="s">
        <v>120</v>
      </c>
      <c r="L11" s="108">
        <v>2021</v>
      </c>
      <c r="M11" s="108">
        <v>4790</v>
      </c>
      <c r="N11" s="109" t="s">
        <v>121</v>
      </c>
      <c r="O11" s="111" t="s">
        <v>122</v>
      </c>
      <c r="P11" s="109" t="s">
        <v>123</v>
      </c>
      <c r="Q11" s="109" t="s">
        <v>123</v>
      </c>
      <c r="R11" s="108">
        <v>4</v>
      </c>
      <c r="S11" s="111" t="s">
        <v>124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2021</v>
      </c>
      <c r="Y11" s="113">
        <v>72</v>
      </c>
      <c r="Z11" s="113">
        <v>0</v>
      </c>
      <c r="AA11" s="114" t="s">
        <v>125</v>
      </c>
      <c r="AB11" s="109" t="s">
        <v>126</v>
      </c>
      <c r="AC11" s="107">
        <f>IF(O11=O10,0,1)</f>
        <v>1</v>
      </c>
    </row>
    <row r="12" spans="1:29" ht="15">
      <c r="A12" s="108">
        <v>2021</v>
      </c>
      <c r="B12" s="108">
        <v>284</v>
      </c>
      <c r="C12" s="109" t="s">
        <v>115</v>
      </c>
      <c r="D12" s="297" t="s">
        <v>116</v>
      </c>
      <c r="E12" s="109" t="s">
        <v>117</v>
      </c>
      <c r="F12" s="111" t="s">
        <v>118</v>
      </c>
      <c r="G12" s="112">
        <v>3.2</v>
      </c>
      <c r="H12" s="112">
        <v>3.2</v>
      </c>
      <c r="I12" s="143" t="s">
        <v>119</v>
      </c>
      <c r="J12" s="112">
        <f>IF(I12="SI",G12-H12,G12)</f>
        <v>0</v>
      </c>
      <c r="K12" s="298" t="s">
        <v>120</v>
      </c>
      <c r="L12" s="108">
        <v>2021</v>
      </c>
      <c r="M12" s="108">
        <v>4790</v>
      </c>
      <c r="N12" s="109" t="s">
        <v>121</v>
      </c>
      <c r="O12" s="111" t="s">
        <v>122</v>
      </c>
      <c r="P12" s="109" t="s">
        <v>123</v>
      </c>
      <c r="Q12" s="109" t="s">
        <v>123</v>
      </c>
      <c r="R12" s="108">
        <v>4</v>
      </c>
      <c r="S12" s="111" t="s">
        <v>124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2021</v>
      </c>
      <c r="Y12" s="113">
        <v>72</v>
      </c>
      <c r="Z12" s="113">
        <v>0</v>
      </c>
      <c r="AA12" s="114" t="s">
        <v>125</v>
      </c>
      <c r="AB12" s="109" t="s">
        <v>126</v>
      </c>
      <c r="AC12" s="107">
        <f>IF(O12=O11,0,1)</f>
        <v>0</v>
      </c>
    </row>
    <row r="13" spans="1:29" ht="15">
      <c r="A13" s="108">
        <v>2021</v>
      </c>
      <c r="B13" s="108">
        <v>288</v>
      </c>
      <c r="C13" s="109" t="s">
        <v>127</v>
      </c>
      <c r="D13" s="297" t="s">
        <v>128</v>
      </c>
      <c r="E13" s="109" t="s">
        <v>129</v>
      </c>
      <c r="F13" s="111" t="s">
        <v>130</v>
      </c>
      <c r="G13" s="112">
        <v>109.75</v>
      </c>
      <c r="H13" s="112">
        <v>0</v>
      </c>
      <c r="I13" s="143" t="s">
        <v>119</v>
      </c>
      <c r="J13" s="112">
        <f>IF(I13="SI",G13-H13,G13)</f>
        <v>109.75</v>
      </c>
      <c r="K13" s="298" t="s">
        <v>131</v>
      </c>
      <c r="L13" s="108">
        <v>2021</v>
      </c>
      <c r="M13" s="108">
        <v>4965</v>
      </c>
      <c r="N13" s="109" t="s">
        <v>127</v>
      </c>
      <c r="O13" s="111" t="s">
        <v>122</v>
      </c>
      <c r="P13" s="109" t="s">
        <v>123</v>
      </c>
      <c r="Q13" s="109" t="s">
        <v>123</v>
      </c>
      <c r="R13" s="108">
        <v>1</v>
      </c>
      <c r="S13" s="111" t="s">
        <v>132</v>
      </c>
      <c r="T13" s="108">
        <v>1010203</v>
      </c>
      <c r="U13" s="108">
        <v>140</v>
      </c>
      <c r="V13" s="108">
        <v>490</v>
      </c>
      <c r="W13" s="108">
        <v>1</v>
      </c>
      <c r="X13" s="113">
        <v>2021</v>
      </c>
      <c r="Y13" s="113">
        <v>65</v>
      </c>
      <c r="Z13" s="113">
        <v>0</v>
      </c>
      <c r="AA13" s="114" t="s">
        <v>133</v>
      </c>
      <c r="AB13" s="109" t="s">
        <v>134</v>
      </c>
      <c r="AC13" s="107">
        <f>IF(O13=O12,0,1)</f>
        <v>0</v>
      </c>
    </row>
    <row r="14" spans="1:29" ht="15">
      <c r="A14" s="108">
        <v>2021</v>
      </c>
      <c r="B14" s="108">
        <v>288</v>
      </c>
      <c r="C14" s="109" t="s">
        <v>127</v>
      </c>
      <c r="D14" s="297" t="s">
        <v>128</v>
      </c>
      <c r="E14" s="109" t="s">
        <v>129</v>
      </c>
      <c r="F14" s="111" t="s">
        <v>130</v>
      </c>
      <c r="G14" s="112">
        <v>34.91</v>
      </c>
      <c r="H14" s="112">
        <v>0</v>
      </c>
      <c r="I14" s="143" t="s">
        <v>119</v>
      </c>
      <c r="J14" s="112">
        <f>IF(I14="SI",G14-H14,G14)</f>
        <v>34.91</v>
      </c>
      <c r="K14" s="298" t="s">
        <v>131</v>
      </c>
      <c r="L14" s="108">
        <v>2021</v>
      </c>
      <c r="M14" s="108">
        <v>4965</v>
      </c>
      <c r="N14" s="109" t="s">
        <v>127</v>
      </c>
      <c r="O14" s="111" t="s">
        <v>122</v>
      </c>
      <c r="P14" s="109" t="s">
        <v>123</v>
      </c>
      <c r="Q14" s="109" t="s">
        <v>123</v>
      </c>
      <c r="R14" s="108">
        <v>1</v>
      </c>
      <c r="S14" s="111" t="s">
        <v>132</v>
      </c>
      <c r="T14" s="108">
        <v>1040103</v>
      </c>
      <c r="U14" s="108">
        <v>1460</v>
      </c>
      <c r="V14" s="108">
        <v>2830</v>
      </c>
      <c r="W14" s="108">
        <v>2</v>
      </c>
      <c r="X14" s="113">
        <v>2021</v>
      </c>
      <c r="Y14" s="113">
        <v>67</v>
      </c>
      <c r="Z14" s="113">
        <v>0</v>
      </c>
      <c r="AA14" s="114" t="s">
        <v>133</v>
      </c>
      <c r="AB14" s="109" t="s">
        <v>134</v>
      </c>
      <c r="AC14" s="107">
        <f>IF(O14=O13,0,1)</f>
        <v>0</v>
      </c>
    </row>
    <row r="15" spans="1:29" ht="15">
      <c r="A15" s="108">
        <v>2021</v>
      </c>
      <c r="B15" s="108">
        <v>288</v>
      </c>
      <c r="C15" s="109" t="s">
        <v>127</v>
      </c>
      <c r="D15" s="297" t="s">
        <v>128</v>
      </c>
      <c r="E15" s="109" t="s">
        <v>129</v>
      </c>
      <c r="F15" s="111" t="s">
        <v>130</v>
      </c>
      <c r="G15" s="112">
        <v>81.23</v>
      </c>
      <c r="H15" s="112">
        <v>0</v>
      </c>
      <c r="I15" s="143" t="s">
        <v>119</v>
      </c>
      <c r="J15" s="112">
        <f>IF(I15="SI",G15-H15,G15)</f>
        <v>81.23</v>
      </c>
      <c r="K15" s="298" t="s">
        <v>131</v>
      </c>
      <c r="L15" s="108">
        <v>2021</v>
      </c>
      <c r="M15" s="108">
        <v>4965</v>
      </c>
      <c r="N15" s="109" t="s">
        <v>127</v>
      </c>
      <c r="O15" s="111" t="s">
        <v>122</v>
      </c>
      <c r="P15" s="109" t="s">
        <v>123</v>
      </c>
      <c r="Q15" s="109" t="s">
        <v>123</v>
      </c>
      <c r="R15" s="108">
        <v>1</v>
      </c>
      <c r="S15" s="111" t="s">
        <v>132</v>
      </c>
      <c r="T15" s="108">
        <v>1040203</v>
      </c>
      <c r="U15" s="108">
        <v>1570</v>
      </c>
      <c r="V15" s="108">
        <v>2970</v>
      </c>
      <c r="W15" s="108">
        <v>2</v>
      </c>
      <c r="X15" s="113">
        <v>2021</v>
      </c>
      <c r="Y15" s="113">
        <v>68</v>
      </c>
      <c r="Z15" s="113">
        <v>0</v>
      </c>
      <c r="AA15" s="114" t="s">
        <v>133</v>
      </c>
      <c r="AB15" s="109" t="s">
        <v>134</v>
      </c>
      <c r="AC15" s="107">
        <f>IF(O15=O14,0,1)</f>
        <v>0</v>
      </c>
    </row>
    <row r="16" spans="1:29" ht="15">
      <c r="A16" s="108">
        <v>2021</v>
      </c>
      <c r="B16" s="108">
        <v>288</v>
      </c>
      <c r="C16" s="109" t="s">
        <v>127</v>
      </c>
      <c r="D16" s="297" t="s">
        <v>128</v>
      </c>
      <c r="E16" s="109" t="s">
        <v>129</v>
      </c>
      <c r="F16" s="111" t="s">
        <v>130</v>
      </c>
      <c r="G16" s="112">
        <v>75.72</v>
      </c>
      <c r="H16" s="112">
        <v>0</v>
      </c>
      <c r="I16" s="143" t="s">
        <v>119</v>
      </c>
      <c r="J16" s="112">
        <f>IF(I16="SI",G16-H16,G16)</f>
        <v>75.72</v>
      </c>
      <c r="K16" s="298" t="s">
        <v>131</v>
      </c>
      <c r="L16" s="108">
        <v>2021</v>
      </c>
      <c r="M16" s="108">
        <v>4965</v>
      </c>
      <c r="N16" s="109" t="s">
        <v>127</v>
      </c>
      <c r="O16" s="111" t="s">
        <v>122</v>
      </c>
      <c r="P16" s="109" t="s">
        <v>123</v>
      </c>
      <c r="Q16" s="109" t="s">
        <v>123</v>
      </c>
      <c r="R16" s="108">
        <v>1</v>
      </c>
      <c r="S16" s="111" t="s">
        <v>132</v>
      </c>
      <c r="T16" s="108">
        <v>1040503</v>
      </c>
      <c r="U16" s="108">
        <v>1900</v>
      </c>
      <c r="V16" s="108">
        <v>3500</v>
      </c>
      <c r="W16" s="108">
        <v>1</v>
      </c>
      <c r="X16" s="113">
        <v>2021</v>
      </c>
      <c r="Y16" s="113">
        <v>69</v>
      </c>
      <c r="Z16" s="113">
        <v>0</v>
      </c>
      <c r="AA16" s="114" t="s">
        <v>133</v>
      </c>
      <c r="AB16" s="109" t="s">
        <v>134</v>
      </c>
      <c r="AC16" s="107">
        <f>IF(O16=O15,0,1)</f>
        <v>0</v>
      </c>
    </row>
    <row r="17" spans="1:29" ht="15">
      <c r="A17" s="108">
        <v>2021</v>
      </c>
      <c r="B17" s="108">
        <v>288</v>
      </c>
      <c r="C17" s="109" t="s">
        <v>127</v>
      </c>
      <c r="D17" s="297" t="s">
        <v>128</v>
      </c>
      <c r="E17" s="109" t="s">
        <v>129</v>
      </c>
      <c r="F17" s="111" t="s">
        <v>130</v>
      </c>
      <c r="G17" s="112">
        <v>1972.39</v>
      </c>
      <c r="H17" s="112">
        <v>0</v>
      </c>
      <c r="I17" s="143" t="s">
        <v>119</v>
      </c>
      <c r="J17" s="112">
        <f>IF(I17="SI",G17-H17,G17)</f>
        <v>1972.39</v>
      </c>
      <c r="K17" s="298" t="s">
        <v>131</v>
      </c>
      <c r="L17" s="108">
        <v>2021</v>
      </c>
      <c r="M17" s="108">
        <v>4965</v>
      </c>
      <c r="N17" s="109" t="s">
        <v>127</v>
      </c>
      <c r="O17" s="111" t="s">
        <v>122</v>
      </c>
      <c r="P17" s="109" t="s">
        <v>123</v>
      </c>
      <c r="Q17" s="109" t="s">
        <v>123</v>
      </c>
      <c r="R17" s="108">
        <v>1</v>
      </c>
      <c r="S17" s="111" t="s">
        <v>132</v>
      </c>
      <c r="T17" s="108">
        <v>1080203</v>
      </c>
      <c r="U17" s="108">
        <v>2890</v>
      </c>
      <c r="V17" s="108">
        <v>7420</v>
      </c>
      <c r="W17" s="108">
        <v>99</v>
      </c>
      <c r="X17" s="113">
        <v>2021</v>
      </c>
      <c r="Y17" s="113">
        <v>70</v>
      </c>
      <c r="Z17" s="113">
        <v>0</v>
      </c>
      <c r="AA17" s="114" t="s">
        <v>133</v>
      </c>
      <c r="AB17" s="109" t="s">
        <v>134</v>
      </c>
      <c r="AC17" s="107">
        <f>IF(O17=O16,0,1)</f>
        <v>0</v>
      </c>
    </row>
    <row r="18" spans="1:29" ht="15">
      <c r="A18" s="108">
        <v>2021</v>
      </c>
      <c r="B18" s="108">
        <v>288</v>
      </c>
      <c r="C18" s="109" t="s">
        <v>127</v>
      </c>
      <c r="D18" s="297" t="s">
        <v>128</v>
      </c>
      <c r="E18" s="109" t="s">
        <v>129</v>
      </c>
      <c r="F18" s="111" t="s">
        <v>130</v>
      </c>
      <c r="G18" s="112">
        <v>70.94</v>
      </c>
      <c r="H18" s="112">
        <v>0</v>
      </c>
      <c r="I18" s="143" t="s">
        <v>119</v>
      </c>
      <c r="J18" s="112">
        <f>IF(I18="SI",G18-H18,G18)</f>
        <v>70.94</v>
      </c>
      <c r="K18" s="298" t="s">
        <v>131</v>
      </c>
      <c r="L18" s="108">
        <v>2021</v>
      </c>
      <c r="M18" s="108">
        <v>4965</v>
      </c>
      <c r="N18" s="109" t="s">
        <v>127</v>
      </c>
      <c r="O18" s="111" t="s">
        <v>122</v>
      </c>
      <c r="P18" s="109" t="s">
        <v>123</v>
      </c>
      <c r="Q18" s="109" t="s">
        <v>123</v>
      </c>
      <c r="R18" s="108">
        <v>1</v>
      </c>
      <c r="S18" s="111" t="s">
        <v>132</v>
      </c>
      <c r="T18" s="108">
        <v>1100503</v>
      </c>
      <c r="U18" s="108">
        <v>4210</v>
      </c>
      <c r="V18" s="108">
        <v>5180</v>
      </c>
      <c r="W18" s="108">
        <v>99</v>
      </c>
      <c r="X18" s="113">
        <v>2021</v>
      </c>
      <c r="Y18" s="113">
        <v>71</v>
      </c>
      <c r="Z18" s="113">
        <v>0</v>
      </c>
      <c r="AA18" s="114" t="s">
        <v>133</v>
      </c>
      <c r="AB18" s="109" t="s">
        <v>134</v>
      </c>
      <c r="AC18" s="107">
        <f>IF(O18=O17,0,1)</f>
        <v>0</v>
      </c>
    </row>
    <row r="19" spans="1:29" ht="15">
      <c r="A19" s="108">
        <v>2021</v>
      </c>
      <c r="B19" s="108">
        <v>288</v>
      </c>
      <c r="C19" s="109" t="s">
        <v>127</v>
      </c>
      <c r="D19" s="297" t="s">
        <v>128</v>
      </c>
      <c r="E19" s="109" t="s">
        <v>129</v>
      </c>
      <c r="F19" s="111" t="s">
        <v>130</v>
      </c>
      <c r="G19" s="112">
        <v>24.15</v>
      </c>
      <c r="H19" s="112">
        <v>24.15</v>
      </c>
      <c r="I19" s="143" t="s">
        <v>119</v>
      </c>
      <c r="J19" s="112">
        <f>IF(I19="SI",G19-H19,G19)</f>
        <v>0</v>
      </c>
      <c r="K19" s="298" t="s">
        <v>131</v>
      </c>
      <c r="L19" s="108">
        <v>2021</v>
      </c>
      <c r="M19" s="108">
        <v>4965</v>
      </c>
      <c r="N19" s="109" t="s">
        <v>127</v>
      </c>
      <c r="O19" s="111" t="s">
        <v>122</v>
      </c>
      <c r="P19" s="109" t="s">
        <v>123</v>
      </c>
      <c r="Q19" s="109" t="s">
        <v>123</v>
      </c>
      <c r="R19" s="108">
        <v>1</v>
      </c>
      <c r="S19" s="111" t="s">
        <v>132</v>
      </c>
      <c r="T19" s="108">
        <v>1010203</v>
      </c>
      <c r="U19" s="108">
        <v>140</v>
      </c>
      <c r="V19" s="108">
        <v>490</v>
      </c>
      <c r="W19" s="108">
        <v>1</v>
      </c>
      <c r="X19" s="113">
        <v>2021</v>
      </c>
      <c r="Y19" s="113">
        <v>65</v>
      </c>
      <c r="Z19" s="113">
        <v>0</v>
      </c>
      <c r="AA19" s="114" t="s">
        <v>133</v>
      </c>
      <c r="AB19" s="109" t="s">
        <v>134</v>
      </c>
      <c r="AC19" s="107">
        <f>IF(O19=O18,0,1)</f>
        <v>0</v>
      </c>
    </row>
    <row r="20" spans="1:29" ht="15">
      <c r="A20" s="108">
        <v>2021</v>
      </c>
      <c r="B20" s="108">
        <v>288</v>
      </c>
      <c r="C20" s="109" t="s">
        <v>127</v>
      </c>
      <c r="D20" s="297" t="s">
        <v>128</v>
      </c>
      <c r="E20" s="109" t="s">
        <v>129</v>
      </c>
      <c r="F20" s="111" t="s">
        <v>130</v>
      </c>
      <c r="G20" s="112">
        <v>3.49</v>
      </c>
      <c r="H20" s="112">
        <v>3.49</v>
      </c>
      <c r="I20" s="143" t="s">
        <v>119</v>
      </c>
      <c r="J20" s="112">
        <f>IF(I20="SI",G20-H20,G20)</f>
        <v>0</v>
      </c>
      <c r="K20" s="298" t="s">
        <v>131</v>
      </c>
      <c r="L20" s="108">
        <v>2021</v>
      </c>
      <c r="M20" s="108">
        <v>4965</v>
      </c>
      <c r="N20" s="109" t="s">
        <v>127</v>
      </c>
      <c r="O20" s="111" t="s">
        <v>122</v>
      </c>
      <c r="P20" s="109" t="s">
        <v>123</v>
      </c>
      <c r="Q20" s="109" t="s">
        <v>123</v>
      </c>
      <c r="R20" s="108">
        <v>1</v>
      </c>
      <c r="S20" s="111" t="s">
        <v>132</v>
      </c>
      <c r="T20" s="108">
        <v>1040103</v>
      </c>
      <c r="U20" s="108">
        <v>1460</v>
      </c>
      <c r="V20" s="108">
        <v>2830</v>
      </c>
      <c r="W20" s="108">
        <v>2</v>
      </c>
      <c r="X20" s="113">
        <v>2021</v>
      </c>
      <c r="Y20" s="113">
        <v>67</v>
      </c>
      <c r="Z20" s="113">
        <v>0</v>
      </c>
      <c r="AA20" s="114" t="s">
        <v>133</v>
      </c>
      <c r="AB20" s="109" t="s">
        <v>134</v>
      </c>
      <c r="AC20" s="107">
        <f>IF(O20=O19,0,1)</f>
        <v>0</v>
      </c>
    </row>
    <row r="21" spans="1:29" ht="15">
      <c r="A21" s="108">
        <v>2021</v>
      </c>
      <c r="B21" s="108">
        <v>288</v>
      </c>
      <c r="C21" s="109" t="s">
        <v>127</v>
      </c>
      <c r="D21" s="297" t="s">
        <v>128</v>
      </c>
      <c r="E21" s="109" t="s">
        <v>129</v>
      </c>
      <c r="F21" s="111" t="s">
        <v>130</v>
      </c>
      <c r="G21" s="112">
        <v>8.13</v>
      </c>
      <c r="H21" s="112">
        <v>8.13</v>
      </c>
      <c r="I21" s="143" t="s">
        <v>119</v>
      </c>
      <c r="J21" s="112">
        <f>IF(I21="SI",G21-H21,G21)</f>
        <v>0</v>
      </c>
      <c r="K21" s="298" t="s">
        <v>131</v>
      </c>
      <c r="L21" s="108">
        <v>2021</v>
      </c>
      <c r="M21" s="108">
        <v>4965</v>
      </c>
      <c r="N21" s="109" t="s">
        <v>127</v>
      </c>
      <c r="O21" s="111" t="s">
        <v>122</v>
      </c>
      <c r="P21" s="109" t="s">
        <v>123</v>
      </c>
      <c r="Q21" s="109" t="s">
        <v>123</v>
      </c>
      <c r="R21" s="108">
        <v>1</v>
      </c>
      <c r="S21" s="111" t="s">
        <v>132</v>
      </c>
      <c r="T21" s="108">
        <v>1040203</v>
      </c>
      <c r="U21" s="108">
        <v>1570</v>
      </c>
      <c r="V21" s="108">
        <v>2970</v>
      </c>
      <c r="W21" s="108">
        <v>2</v>
      </c>
      <c r="X21" s="113">
        <v>2021</v>
      </c>
      <c r="Y21" s="113">
        <v>68</v>
      </c>
      <c r="Z21" s="113">
        <v>0</v>
      </c>
      <c r="AA21" s="114" t="s">
        <v>133</v>
      </c>
      <c r="AB21" s="109" t="s">
        <v>134</v>
      </c>
      <c r="AC21" s="107">
        <f>IF(O21=O20,0,1)</f>
        <v>0</v>
      </c>
    </row>
    <row r="22" spans="1:29" ht="15">
      <c r="A22" s="108">
        <v>2021</v>
      </c>
      <c r="B22" s="108">
        <v>288</v>
      </c>
      <c r="C22" s="109" t="s">
        <v>127</v>
      </c>
      <c r="D22" s="297" t="s">
        <v>128</v>
      </c>
      <c r="E22" s="109" t="s">
        <v>129</v>
      </c>
      <c r="F22" s="111" t="s">
        <v>130</v>
      </c>
      <c r="G22" s="112">
        <v>7.57</v>
      </c>
      <c r="H22" s="112">
        <v>7.57</v>
      </c>
      <c r="I22" s="143" t="s">
        <v>119</v>
      </c>
      <c r="J22" s="112">
        <f>IF(I22="SI",G22-H22,G22)</f>
        <v>0</v>
      </c>
      <c r="K22" s="298" t="s">
        <v>131</v>
      </c>
      <c r="L22" s="108">
        <v>2021</v>
      </c>
      <c r="M22" s="108">
        <v>4965</v>
      </c>
      <c r="N22" s="109" t="s">
        <v>127</v>
      </c>
      <c r="O22" s="111" t="s">
        <v>122</v>
      </c>
      <c r="P22" s="109" t="s">
        <v>123</v>
      </c>
      <c r="Q22" s="109" t="s">
        <v>123</v>
      </c>
      <c r="R22" s="108">
        <v>1</v>
      </c>
      <c r="S22" s="111" t="s">
        <v>132</v>
      </c>
      <c r="T22" s="108">
        <v>1040503</v>
      </c>
      <c r="U22" s="108">
        <v>1900</v>
      </c>
      <c r="V22" s="108">
        <v>3500</v>
      </c>
      <c r="W22" s="108">
        <v>1</v>
      </c>
      <c r="X22" s="113">
        <v>2021</v>
      </c>
      <c r="Y22" s="113">
        <v>69</v>
      </c>
      <c r="Z22" s="113">
        <v>0</v>
      </c>
      <c r="AA22" s="114" t="s">
        <v>133</v>
      </c>
      <c r="AB22" s="109" t="s">
        <v>134</v>
      </c>
      <c r="AC22" s="107">
        <f>IF(O22=O21,0,1)</f>
        <v>0</v>
      </c>
    </row>
    <row r="23" spans="1:29" ht="15">
      <c r="A23" s="108">
        <v>2021</v>
      </c>
      <c r="B23" s="108">
        <v>288</v>
      </c>
      <c r="C23" s="109" t="s">
        <v>127</v>
      </c>
      <c r="D23" s="297" t="s">
        <v>128</v>
      </c>
      <c r="E23" s="109" t="s">
        <v>129</v>
      </c>
      <c r="F23" s="111" t="s">
        <v>130</v>
      </c>
      <c r="G23" s="112">
        <v>433.92</v>
      </c>
      <c r="H23" s="112">
        <v>433.92</v>
      </c>
      <c r="I23" s="143" t="s">
        <v>119</v>
      </c>
      <c r="J23" s="112">
        <f>IF(I23="SI",G23-H23,G23)</f>
        <v>0</v>
      </c>
      <c r="K23" s="298" t="s">
        <v>131</v>
      </c>
      <c r="L23" s="108">
        <v>2021</v>
      </c>
      <c r="M23" s="108">
        <v>4965</v>
      </c>
      <c r="N23" s="109" t="s">
        <v>127</v>
      </c>
      <c r="O23" s="111" t="s">
        <v>122</v>
      </c>
      <c r="P23" s="109" t="s">
        <v>123</v>
      </c>
      <c r="Q23" s="109" t="s">
        <v>123</v>
      </c>
      <c r="R23" s="108">
        <v>1</v>
      </c>
      <c r="S23" s="111" t="s">
        <v>132</v>
      </c>
      <c r="T23" s="108">
        <v>1080203</v>
      </c>
      <c r="U23" s="108">
        <v>2890</v>
      </c>
      <c r="V23" s="108">
        <v>7420</v>
      </c>
      <c r="W23" s="108">
        <v>99</v>
      </c>
      <c r="X23" s="113">
        <v>2021</v>
      </c>
      <c r="Y23" s="113">
        <v>70</v>
      </c>
      <c r="Z23" s="113">
        <v>0</v>
      </c>
      <c r="AA23" s="114" t="s">
        <v>133</v>
      </c>
      <c r="AB23" s="109" t="s">
        <v>134</v>
      </c>
      <c r="AC23" s="107">
        <f>IF(O23=O22,0,1)</f>
        <v>0</v>
      </c>
    </row>
    <row r="24" spans="1:29" ht="15">
      <c r="A24" s="108">
        <v>2021</v>
      </c>
      <c r="B24" s="108">
        <v>288</v>
      </c>
      <c r="C24" s="109" t="s">
        <v>127</v>
      </c>
      <c r="D24" s="297" t="s">
        <v>128</v>
      </c>
      <c r="E24" s="109" t="s">
        <v>129</v>
      </c>
      <c r="F24" s="111" t="s">
        <v>130</v>
      </c>
      <c r="G24" s="112">
        <v>15.61</v>
      </c>
      <c r="H24" s="112">
        <v>15.61</v>
      </c>
      <c r="I24" s="143" t="s">
        <v>119</v>
      </c>
      <c r="J24" s="112">
        <f>IF(I24="SI",G24-H24,G24)</f>
        <v>0</v>
      </c>
      <c r="K24" s="298" t="s">
        <v>131</v>
      </c>
      <c r="L24" s="108">
        <v>2021</v>
      </c>
      <c r="M24" s="108">
        <v>4965</v>
      </c>
      <c r="N24" s="109" t="s">
        <v>127</v>
      </c>
      <c r="O24" s="111" t="s">
        <v>122</v>
      </c>
      <c r="P24" s="109" t="s">
        <v>123</v>
      </c>
      <c r="Q24" s="109" t="s">
        <v>123</v>
      </c>
      <c r="R24" s="108">
        <v>1</v>
      </c>
      <c r="S24" s="111" t="s">
        <v>132</v>
      </c>
      <c r="T24" s="108">
        <v>1100503</v>
      </c>
      <c r="U24" s="108">
        <v>4210</v>
      </c>
      <c r="V24" s="108">
        <v>5180</v>
      </c>
      <c r="W24" s="108">
        <v>99</v>
      </c>
      <c r="X24" s="113">
        <v>2021</v>
      </c>
      <c r="Y24" s="113">
        <v>71</v>
      </c>
      <c r="Z24" s="113">
        <v>0</v>
      </c>
      <c r="AA24" s="114" t="s">
        <v>133</v>
      </c>
      <c r="AB24" s="109" t="s">
        <v>134</v>
      </c>
      <c r="AC24" s="107">
        <f>IF(O24=O23,0,1)</f>
        <v>0</v>
      </c>
    </row>
    <row r="25" spans="1:29" ht="15">
      <c r="A25" s="108">
        <v>2021</v>
      </c>
      <c r="B25" s="108">
        <v>278</v>
      </c>
      <c r="C25" s="109" t="s">
        <v>121</v>
      </c>
      <c r="D25" s="297" t="s">
        <v>135</v>
      </c>
      <c r="E25" s="109" t="s">
        <v>136</v>
      </c>
      <c r="F25" s="111"/>
      <c r="G25" s="112">
        <v>571.79</v>
      </c>
      <c r="H25" s="112">
        <v>103.11</v>
      </c>
      <c r="I25" s="143" t="s">
        <v>119</v>
      </c>
      <c r="J25" s="112">
        <f>IF(I25="SI",G25-H25,G25)</f>
        <v>468.67999999999995</v>
      </c>
      <c r="K25" s="298" t="s">
        <v>137</v>
      </c>
      <c r="L25" s="108">
        <v>2021</v>
      </c>
      <c r="M25" s="108">
        <v>4652</v>
      </c>
      <c r="N25" s="109" t="s">
        <v>138</v>
      </c>
      <c r="O25" s="111" t="s">
        <v>139</v>
      </c>
      <c r="P25" s="109" t="s">
        <v>140</v>
      </c>
      <c r="Q25" s="109" t="s">
        <v>140</v>
      </c>
      <c r="R25" s="108">
        <v>1</v>
      </c>
      <c r="S25" s="111" t="s">
        <v>132</v>
      </c>
      <c r="T25" s="108">
        <v>1010502</v>
      </c>
      <c r="U25" s="108">
        <v>460</v>
      </c>
      <c r="V25" s="108">
        <v>1280</v>
      </c>
      <c r="W25" s="108">
        <v>99</v>
      </c>
      <c r="X25" s="113">
        <v>2021</v>
      </c>
      <c r="Y25" s="113">
        <v>299</v>
      </c>
      <c r="Z25" s="113">
        <v>0</v>
      </c>
      <c r="AA25" s="114" t="s">
        <v>133</v>
      </c>
      <c r="AB25" s="109" t="s">
        <v>141</v>
      </c>
      <c r="AC25" s="107">
        <f>IF(O25=O24,0,1)</f>
        <v>1</v>
      </c>
    </row>
    <row r="26" spans="1:29" ht="15">
      <c r="A26" s="108">
        <v>2021</v>
      </c>
      <c r="B26" s="108">
        <v>285</v>
      </c>
      <c r="C26" s="109" t="s">
        <v>115</v>
      </c>
      <c r="D26" s="297" t="s">
        <v>142</v>
      </c>
      <c r="E26" s="109" t="s">
        <v>143</v>
      </c>
      <c r="F26" s="111" t="s">
        <v>144</v>
      </c>
      <c r="G26" s="112">
        <v>498.14</v>
      </c>
      <c r="H26" s="112">
        <v>89.83</v>
      </c>
      <c r="I26" s="143" t="s">
        <v>119</v>
      </c>
      <c r="J26" s="112">
        <f>IF(I26="SI",G26-H26,G26)</f>
        <v>408.31</v>
      </c>
      <c r="K26" s="298" t="s">
        <v>145</v>
      </c>
      <c r="L26" s="108">
        <v>2021</v>
      </c>
      <c r="M26" s="108">
        <v>4818</v>
      </c>
      <c r="N26" s="109" t="s">
        <v>115</v>
      </c>
      <c r="O26" s="111" t="s">
        <v>146</v>
      </c>
      <c r="P26" s="109" t="s">
        <v>147</v>
      </c>
      <c r="Q26" s="109" t="s">
        <v>148</v>
      </c>
      <c r="R26" s="108">
        <v>1</v>
      </c>
      <c r="S26" s="111" t="s">
        <v>132</v>
      </c>
      <c r="T26" s="108">
        <v>1010203</v>
      </c>
      <c r="U26" s="108">
        <v>140</v>
      </c>
      <c r="V26" s="108">
        <v>490</v>
      </c>
      <c r="W26" s="108">
        <v>1</v>
      </c>
      <c r="X26" s="113">
        <v>2021</v>
      </c>
      <c r="Y26" s="113">
        <v>329</v>
      </c>
      <c r="Z26" s="113">
        <v>0</v>
      </c>
      <c r="AA26" s="114" t="s">
        <v>149</v>
      </c>
      <c r="AB26" s="109" t="s">
        <v>150</v>
      </c>
      <c r="AC26" s="107">
        <f>IF(O26=O25,0,1)</f>
        <v>1</v>
      </c>
    </row>
    <row r="27" spans="1:28" ht="15">
      <c r="A27" s="108"/>
      <c r="B27" s="108"/>
      <c r="C27" s="109"/>
      <c r="D27" s="297"/>
      <c r="E27" s="109"/>
      <c r="F27" s="299"/>
      <c r="G27" s="300"/>
      <c r="H27" s="112"/>
      <c r="I27" s="143"/>
      <c r="J27" s="112"/>
      <c r="K27" s="298"/>
      <c r="L27" s="108"/>
      <c r="M27" s="108"/>
      <c r="N27" s="109"/>
      <c r="O27" s="111"/>
      <c r="P27" s="109"/>
      <c r="Q27" s="109"/>
      <c r="R27" s="108"/>
      <c r="S27" s="111"/>
      <c r="T27" s="108"/>
      <c r="U27" s="108"/>
      <c r="V27" s="108"/>
      <c r="W27" s="108"/>
      <c r="X27" s="113"/>
      <c r="Y27" s="113"/>
      <c r="Z27" s="113"/>
      <c r="AA27" s="114"/>
      <c r="AB27" s="109"/>
    </row>
    <row r="28" spans="1:29" ht="15">
      <c r="A28" s="108"/>
      <c r="B28" s="108"/>
      <c r="C28" s="109"/>
      <c r="D28" s="297"/>
      <c r="E28" s="109"/>
      <c r="F28" s="301" t="s">
        <v>151</v>
      </c>
      <c r="G28" s="302">
        <f>SUM(G11:G26)</f>
        <v>3928.7500000000005</v>
      </c>
      <c r="H28" s="112"/>
      <c r="I28" s="143"/>
      <c r="J28" s="112"/>
      <c r="K28" s="298"/>
      <c r="L28" s="108"/>
      <c r="M28" s="108"/>
      <c r="N28" s="109"/>
      <c r="O28" s="111"/>
      <c r="P28" s="109"/>
      <c r="Q28" s="109"/>
      <c r="R28" s="108"/>
      <c r="S28" s="111"/>
      <c r="T28" s="108"/>
      <c r="U28" s="108"/>
      <c r="V28" s="108"/>
      <c r="W28" s="108"/>
      <c r="X28" s="113"/>
      <c r="Y28" s="113"/>
      <c r="Z28" s="113"/>
      <c r="AA28" s="114"/>
      <c r="AB28" s="109"/>
      <c r="AC28" s="107">
        <f>SUM(AC11:AC26)</f>
        <v>3</v>
      </c>
    </row>
    <row r="29" spans="3:28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  <row r="30" spans="3:28" ht="1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B30" s="107"/>
    </row>
    <row r="31" spans="3:28" ht="15">
      <c r="C31" s="107"/>
      <c r="D31" s="107"/>
      <c r="E31" s="107"/>
      <c r="F31" s="107"/>
      <c r="G31" s="107"/>
      <c r="H31" s="107"/>
      <c r="I31" s="107"/>
      <c r="J31" s="107"/>
      <c r="N31" s="107"/>
      <c r="O31" s="107"/>
      <c r="P31" s="107"/>
      <c r="Q31" s="107"/>
      <c r="S31" s="107"/>
      <c r="AB31" s="107"/>
    </row>
    <row r="32" spans="3:28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B32" s="107"/>
    </row>
    <row r="33" spans="3:28" ht="15">
      <c r="C33" s="107"/>
      <c r="D33" s="107"/>
      <c r="E33" s="107"/>
      <c r="F33" s="107"/>
      <c r="G33" s="107"/>
      <c r="H33" s="107"/>
      <c r="I33" s="107"/>
      <c r="J33" s="107"/>
      <c r="N33" s="107"/>
      <c r="O33" s="107"/>
      <c r="P33" s="107"/>
      <c r="Q33" s="107"/>
      <c r="S33" s="107"/>
      <c r="AB33" s="107"/>
    </row>
    <row r="34" spans="3:28" ht="15">
      <c r="C34" s="107"/>
      <c r="D34" s="107"/>
      <c r="E34" s="107"/>
      <c r="F34" s="107"/>
      <c r="G34" s="107"/>
      <c r="H34" s="107"/>
      <c r="I34" s="107"/>
      <c r="J34" s="107"/>
      <c r="N34" s="107"/>
      <c r="O34" s="107"/>
      <c r="P34" s="107"/>
      <c r="Q34" s="107"/>
      <c r="S34" s="107"/>
      <c r="AB34" s="107"/>
    </row>
    <row r="35" spans="3:28" ht="15">
      <c r="C35" s="107"/>
      <c r="D35" s="107"/>
      <c r="E35" s="107"/>
      <c r="F35" s="107"/>
      <c r="G35" s="107"/>
      <c r="H35" s="107"/>
      <c r="I35" s="107"/>
      <c r="J35" s="107"/>
      <c r="N35" s="107"/>
      <c r="O35" s="107"/>
      <c r="P35" s="107"/>
      <c r="Q35" s="107"/>
      <c r="S35" s="107"/>
      <c r="AB35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111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110</v>
      </c>
      <c r="B5" s="279"/>
      <c r="C5" s="279"/>
      <c r="D5" s="279"/>
      <c r="E5" s="279"/>
      <c r="F5" s="279"/>
      <c r="G5" s="279"/>
      <c r="H5" s="279"/>
      <c r="I5" s="280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96</v>
      </c>
      <c r="D6" s="288"/>
      <c r="E6" s="288"/>
      <c r="F6" s="288"/>
      <c r="G6" s="289"/>
      <c r="H6" s="200">
        <v>0</v>
      </c>
      <c r="I6" s="204"/>
      <c r="J6" s="285" t="s">
        <v>96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94</v>
      </c>
      <c r="D7" s="288"/>
      <c r="E7" s="288"/>
      <c r="F7" s="288"/>
      <c r="G7" s="201"/>
      <c r="H7" s="200">
        <v>0</v>
      </c>
      <c r="I7" s="202"/>
      <c r="J7" s="283" t="s">
        <v>94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93</v>
      </c>
      <c r="D8" s="288"/>
      <c r="E8" s="288"/>
      <c r="F8" s="288"/>
      <c r="G8" s="201"/>
      <c r="H8" s="200">
        <f>H6-H7</f>
        <v>0</v>
      </c>
      <c r="I8" s="198"/>
      <c r="J8" s="281" t="s">
        <v>93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64</v>
      </c>
      <c r="N11" s="232"/>
      <c r="O11" s="232"/>
      <c r="P11" s="233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2022-02-24T15:05:58Z</dcterms:modified>
  <cp:category/>
  <cp:version/>
  <cp:contentType/>
  <cp:contentStatus/>
</cp:coreProperties>
</file>