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5" activeTab="5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Debiti" sheetId="6" r:id="rId6"/>
  </sheets>
  <definedNames>
    <definedName name="_xlnm.Print_Area" localSheetId="5">'Debiti'!$A$1:$AB$107</definedName>
    <definedName name="_xlnm.Print_Area" localSheetId="3">'FattureTempi'!$A$1:$AI$66</definedName>
  </definedNames>
  <calcPr fullCalcOnLoad="1"/>
</workbook>
</file>

<file path=xl/sharedStrings.xml><?xml version="1.0" encoding="utf-8"?>
<sst xmlns="http://schemas.openxmlformats.org/spreadsheetml/2006/main" count="656" uniqueCount="196">
  <si>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</si>
  <si>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</si>
  <si>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</si>
  <si>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</si>
  <si>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</si>
  <si>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</si>
  <si>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</si>
  <si>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</si>
  <si>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</si>
  <si>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</si>
  <si>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</si>
  <si>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</si>
  <si>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</si>
  <si>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</si>
  <si>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</si>
  <si>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</si>
  <si>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</si>
  <si>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</si>
  <si>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</si>
  <si>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</si>
  <si>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</si>
  <si>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</si>
  <si>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</si>
  <si>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</si>
  <si>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</si>
  <si>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</si>
  <si>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</si>
  <si>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</si>
  <si>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</si>
  <si>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</si>
  <si>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</si>
  <si>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</si>
  <si>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</si>
  <si>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</si>
  <si>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</si>
  <si>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</si>
  <si>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</si>
  <si>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</si>
  <si>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</si>
  <si>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</si>
  <si>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</si>
  <si>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</si>
  <si>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</si>
  <si>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</si>
  <si>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</si>
  <si>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</si>
  <si>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</si>
  <si>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</si>
  <si>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</si>
  <si>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</si>
  <si>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</si>
  <si>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</si>
  <si>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</si>
  <si>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</si>
  <si>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</si>
  <si>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</si>
  <si>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</si>
  <si>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</si>
  <si>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</si>
  <si>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</si>
  <si>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</si>
  <si>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</si>
  <si>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</si>
  <si>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</si>
  <si>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</si>
  <si>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</si>
  <si>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</si>
  <si>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</si>
  <si>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</si>
  <si>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</si>
  <si>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</si>
  <si>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</si>
  <si>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</si>
  <si>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</si>
  <si>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Comune di Pomaretto</t>
  </si>
  <si>
    <t>Ammontare Complessivo dei Debiti e del Numero delle Imprese Creditrici - Elenco Fatture da Pagare Anno 2020</t>
  </si>
  <si>
    <t>09/05/2017</t>
  </si>
  <si>
    <t>FE000120170011001156</t>
  </si>
  <si>
    <t>19/04/2017</t>
  </si>
  <si>
    <t>FE000120170000000011001156B/BOLLETTAZIONE MASSIVA</t>
  </si>
  <si>
    <t>SI</t>
  </si>
  <si>
    <t>ZB81D6C1E8</t>
  </si>
  <si>
    <t>28/04/2017</t>
  </si>
  <si>
    <t>ACEA PINEROLESE ENERGIA S.r.L.</t>
  </si>
  <si>
    <t>08547890015</t>
  </si>
  <si>
    <t>ISTRUZIONE PUBBLICA</t>
  </si>
  <si>
    <t>16/05/2017</t>
  </si>
  <si>
    <t>26/06/2017</t>
  </si>
  <si>
    <t>30/05/2018</t>
  </si>
  <si>
    <t>FE000120180011001296</t>
  </si>
  <si>
    <t>18/05/2018</t>
  </si>
  <si>
    <t>FE000120180000000011001296B/BOLLETTAZIONE MASSIVA</t>
  </si>
  <si>
    <t>Z0021C662E</t>
  </si>
  <si>
    <t>23/05/2018</t>
  </si>
  <si>
    <t>06/07/2018</t>
  </si>
  <si>
    <t>23/07/2018</t>
  </si>
  <si>
    <t>24/05/2019</t>
  </si>
  <si>
    <t>FE000120190000064610</t>
  </si>
  <si>
    <t>20/05/2019</t>
  </si>
  <si>
    <t>FE000120190000000000064610B/BOLLETTAZIONE MASSIVA</t>
  </si>
  <si>
    <t>Z0426DE3B6</t>
  </si>
  <si>
    <t>23/05/2019</t>
  </si>
  <si>
    <t>20/06/2019</t>
  </si>
  <si>
    <t>22/07/2019</t>
  </si>
  <si>
    <t>14/02/2020</t>
  </si>
  <si>
    <t>FE000220200002009933</t>
  </si>
  <si>
    <t>10/02/2020</t>
  </si>
  <si>
    <t>FE000220200000000002009933B/BOLLETTAZIONE MASSIVA</t>
  </si>
  <si>
    <t>Z172BEC964</t>
  </si>
  <si>
    <t>11/02/2020</t>
  </si>
  <si>
    <t>*</t>
  </si>
  <si>
    <t/>
  </si>
  <si>
    <t>11/03/2020</t>
  </si>
  <si>
    <t>ZBC26DE34D</t>
  </si>
  <si>
    <t>VIABILITA'/TRASPORTI</t>
  </si>
  <si>
    <t>27/02/2020</t>
  </si>
  <si>
    <t>20/02/2020</t>
  </si>
  <si>
    <t>FE000120200000036619</t>
  </si>
  <si>
    <t>17/02/2020</t>
  </si>
  <si>
    <t>FE000120200000000000036619B/BOLLETTAZIONE MASSIVA</t>
  </si>
  <si>
    <t>20/03/2020</t>
  </si>
  <si>
    <t>24/03/2020</t>
  </si>
  <si>
    <t>FE000120200000055026</t>
  </si>
  <si>
    <t>12/03/2020</t>
  </si>
  <si>
    <t>FATTURA FE000120200000000000055026B/ DEL 12.03.2020</t>
  </si>
  <si>
    <t>Z592BEC988</t>
  </si>
  <si>
    <t>09/04/2020</t>
  </si>
  <si>
    <t>17/04/2020</t>
  </si>
  <si>
    <t>FE000220200002011421</t>
  </si>
  <si>
    <t>FATTURA FE000220200000000002011421B/ DEL 11.03.2020</t>
  </si>
  <si>
    <t>AMMINISTRAZIONE,GESTIONE,CONTROLLO ORGANIZZAZIONE</t>
  </si>
  <si>
    <t>15/04/2020</t>
  </si>
  <si>
    <t>SETTORE SOCIALE</t>
  </si>
  <si>
    <t>05/10/2017</t>
  </si>
  <si>
    <t>SPI17VE-00634</t>
  </si>
  <si>
    <t>04/10/2017</t>
  </si>
  <si>
    <t>FATTURA SPI17VE-00634 DEL 04.10.2017</t>
  </si>
  <si>
    <t>ACEA PINEROLESE INDUSTRIALE S.P.A.</t>
  </si>
  <si>
    <t>05059960012</t>
  </si>
  <si>
    <t>AREA TECNICA-VIGILANZA</t>
  </si>
  <si>
    <t>30/09/2020</t>
  </si>
  <si>
    <t>30/09/2021</t>
  </si>
  <si>
    <t>13/06/2019</t>
  </si>
  <si>
    <t>SPI19VE-00384</t>
  </si>
  <si>
    <t>31/05/2019</t>
  </si>
  <si>
    <t>FATTURA SPI19VE-00384 DEL 31.05.2019</t>
  </si>
  <si>
    <t>0000127/A</t>
  </si>
  <si>
    <t>FATTURA 0000127/A DEL 20.03.2020</t>
  </si>
  <si>
    <t>CONSORZIO COESA DI COOP.SOC. A R.L.</t>
  </si>
  <si>
    <t>08334520015</t>
  </si>
  <si>
    <t>GESTIONE TERRITORIO/AMBIENTE</t>
  </si>
  <si>
    <t>30/04/2020</t>
  </si>
  <si>
    <t>04/20</t>
  </si>
  <si>
    <t>14/03/2020</t>
  </si>
  <si>
    <t>FATTURA 04/20 DEL 14.03.2020</t>
  </si>
  <si>
    <t>Z482AFC474</t>
  </si>
  <si>
    <t>IGHINA ANDREA DOTT.FORESTALE</t>
  </si>
  <si>
    <t>08980110012</t>
  </si>
  <si>
    <t>GHNNDR76M12G674H</t>
  </si>
  <si>
    <t>14/05/2020</t>
  </si>
  <si>
    <t>2020/1770/2</t>
  </si>
  <si>
    <t>19/03/2020</t>
  </si>
  <si>
    <t>FATTURA 2020/1770/2 DEL 19.03.2020</t>
  </si>
  <si>
    <t>Z49268699C</t>
  </si>
  <si>
    <t>23/03/2020</t>
  </si>
  <si>
    <t>SISCOM SPA</t>
  </si>
  <si>
    <t>01778000040</t>
  </si>
  <si>
    <t>19/04/2020</t>
  </si>
  <si>
    <t>1900011060-PA</t>
  </si>
  <si>
    <t>10/06/2019</t>
  </si>
  <si>
    <t>FATTURA 1900011060-PA DEL 10.06.2019_Bolletta Servizio Idrico relativa al periodo 20/11/2017 - 05/06/2019</t>
  </si>
  <si>
    <t>SOCIETA' METROPOLITANA ACQUE TORINO S.p.A.</t>
  </si>
  <si>
    <t>07937540016</t>
  </si>
  <si>
    <t>15/07/2019</t>
  </si>
  <si>
    <t>RLPA-2020-106</t>
  </si>
  <si>
    <t>13/03/2020</t>
  </si>
  <si>
    <t>FATTURA RLPA-2020-106 DEL 13.03.2020</t>
  </si>
  <si>
    <t>Z4F2B99166</t>
  </si>
  <si>
    <t>STEBO AMBIENTE SRL</t>
  </si>
  <si>
    <t>01432260212</t>
  </si>
  <si>
    <t>ATTIVITA' SPORTIVE E RICREATIVE</t>
  </si>
  <si>
    <t>8A00147317</t>
  </si>
  <si>
    <t>09/03/2020</t>
  </si>
  <si>
    <t>FATTURA 8A00147317 DEL 09.03.2020</t>
  </si>
  <si>
    <t>ZB92A7DCD4</t>
  </si>
  <si>
    <t>TELECOM ITALIA S.P.A.</t>
  </si>
  <si>
    <t>00488410010</t>
  </si>
  <si>
    <t>8A00147295</t>
  </si>
  <si>
    <t>FATTURA 8A00147295 DEL 09.03.2020</t>
  </si>
  <si>
    <t>49/Pa</t>
  </si>
  <si>
    <t>16/03/2020</t>
  </si>
  <si>
    <t>FATTURA 49/Pa DEL 16.03.2020</t>
  </si>
  <si>
    <t>Z6228148A6</t>
  </si>
  <si>
    <t>VISOCOM SRL</t>
  </si>
  <si>
    <t>08090490015</t>
  </si>
  <si>
    <t>TOTALE FATTURE: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</si>
</sst>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0" fontId="21" fillId="0" borderId="0" xfId="46" applyNumberFormat="1" applyFont="1" applyFill="1" applyBorder="1" applyAlignment="1" applyProtection="1">
      <alignment horizontal="left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30" fillId="0" borderId="0" xfId="46" applyNumberFormat="1" applyFont="1" applyFill="1" applyBorder="1" applyAlignment="1" applyProtection="1">
      <alignment horizontal="left" vertical="center"/>
      <protection/>
    </xf>
    <xf numFmtId="4" fontId="30" fillId="0" borderId="0" xfId="46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57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64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56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63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64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5"/>
  <sheetViews>
    <sheetView showGridLines="0" tabSelected="1" zoomScalePageLayoutView="0" workbookViewId="0" topLeftCell="A1">
      <selection activeCell="G6" sqref="G6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 t="s">
        <v>74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72</v>
      </c>
      <c r="B5" s="189"/>
      <c r="C5" s="189"/>
      <c r="D5" s="189"/>
      <c r="E5" s="189"/>
      <c r="F5" s="190"/>
      <c r="G5" s="148">
        <f>(G48)</f>
        <v>83032.98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73</v>
      </c>
      <c r="B6" s="189"/>
      <c r="C6" s="189"/>
      <c r="D6" s="189"/>
      <c r="E6" s="189"/>
      <c r="F6" s="189"/>
      <c r="G6" s="149">
        <v>9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2017</v>
      </c>
      <c r="B11" s="108">
        <v>106</v>
      </c>
      <c r="C11" s="109" t="s">
        <v>76</v>
      </c>
      <c r="D11" s="194" t="s">
        <v>77</v>
      </c>
      <c r="E11" s="109" t="s">
        <v>78</v>
      </c>
      <c r="F11" s="111" t="s">
        <v>79</v>
      </c>
      <c r="G11" s="112">
        <v>-7.23</v>
      </c>
      <c r="H11" s="112">
        <v>-7.23</v>
      </c>
      <c r="I11" s="143" t="s">
        <v>80</v>
      </c>
      <c r="J11" s="112">
        <f>IF(I11="SI",G11-H11,G11)</f>
        <v>0</v>
      </c>
      <c r="K11" s="195" t="s">
        <v>81</v>
      </c>
      <c r="L11" s="108">
        <v>2017</v>
      </c>
      <c r="M11" s="108">
        <v>1760</v>
      </c>
      <c r="N11" s="109" t="s">
        <v>82</v>
      </c>
      <c r="O11" s="111" t="s">
        <v>83</v>
      </c>
      <c r="P11" s="109" t="s">
        <v>84</v>
      </c>
      <c r="Q11" s="109" t="s">
        <v>84</v>
      </c>
      <c r="R11" s="108">
        <v>4</v>
      </c>
      <c r="S11" s="111" t="s">
        <v>85</v>
      </c>
      <c r="T11" s="108">
        <v>1040503</v>
      </c>
      <c r="U11" s="108">
        <v>1900</v>
      </c>
      <c r="V11" s="108">
        <v>3500</v>
      </c>
      <c r="W11" s="108">
        <v>1</v>
      </c>
      <c r="X11" s="113">
        <v>2017</v>
      </c>
      <c r="Y11" s="113">
        <v>77</v>
      </c>
      <c r="Z11" s="113">
        <v>0</v>
      </c>
      <c r="AA11" s="114" t="s">
        <v>86</v>
      </c>
      <c r="AB11" s="109" t="s">
        <v>87</v>
      </c>
      <c r="AC11" s="107">
        <f>IF(O11=O10,0,1)</f>
        <v>1</v>
      </c>
    </row>
    <row r="12" spans="1:29" ht="15">
      <c r="A12" s="108">
        <v>2018</v>
      </c>
      <c r="B12" s="108">
        <v>124</v>
      </c>
      <c r="C12" s="109" t="s">
        <v>88</v>
      </c>
      <c r="D12" s="194" t="s">
        <v>89</v>
      </c>
      <c r="E12" s="109" t="s">
        <v>90</v>
      </c>
      <c r="F12" s="111" t="s">
        <v>91</v>
      </c>
      <c r="G12" s="112">
        <v>-14.79</v>
      </c>
      <c r="H12" s="112">
        <v>-14.79</v>
      </c>
      <c r="I12" s="143" t="s">
        <v>80</v>
      </c>
      <c r="J12" s="112">
        <f>IF(I12="SI",G12-H12,G12)</f>
        <v>0</v>
      </c>
      <c r="K12" s="195" t="s">
        <v>92</v>
      </c>
      <c r="L12" s="108">
        <v>2018</v>
      </c>
      <c r="M12" s="108">
        <v>2461</v>
      </c>
      <c r="N12" s="109" t="s">
        <v>93</v>
      </c>
      <c r="O12" s="111" t="s">
        <v>83</v>
      </c>
      <c r="P12" s="109" t="s">
        <v>84</v>
      </c>
      <c r="Q12" s="109" t="s">
        <v>84</v>
      </c>
      <c r="R12" s="108">
        <v>4</v>
      </c>
      <c r="S12" s="111" t="s">
        <v>85</v>
      </c>
      <c r="T12" s="108"/>
      <c r="U12" s="108">
        <v>0</v>
      </c>
      <c r="V12" s="108">
        <v>0</v>
      </c>
      <c r="W12" s="108">
        <v>0</v>
      </c>
      <c r="X12" s="113">
        <v>0</v>
      </c>
      <c r="Y12" s="113">
        <v>0</v>
      </c>
      <c r="Z12" s="113">
        <v>0</v>
      </c>
      <c r="AA12" s="114" t="s">
        <v>94</v>
      </c>
      <c r="AB12" s="109" t="s">
        <v>95</v>
      </c>
      <c r="AC12" s="107">
        <f>IF(O12=O11,0,1)</f>
        <v>0</v>
      </c>
    </row>
    <row r="13" spans="1:29" ht="15">
      <c r="A13" s="108">
        <v>2019</v>
      </c>
      <c r="B13" s="108">
        <v>127</v>
      </c>
      <c r="C13" s="109" t="s">
        <v>96</v>
      </c>
      <c r="D13" s="194" t="s">
        <v>97</v>
      </c>
      <c r="E13" s="109" t="s">
        <v>98</v>
      </c>
      <c r="F13" s="111" t="s">
        <v>99</v>
      </c>
      <c r="G13" s="112">
        <v>-8.7</v>
      </c>
      <c r="H13" s="112">
        <v>-8.7</v>
      </c>
      <c r="I13" s="143" t="s">
        <v>80</v>
      </c>
      <c r="J13" s="112">
        <f>IF(I13="SI",G13-H13,G13)</f>
        <v>0</v>
      </c>
      <c r="K13" s="195" t="s">
        <v>100</v>
      </c>
      <c r="L13" s="108">
        <v>2019</v>
      </c>
      <c r="M13" s="108">
        <v>2497</v>
      </c>
      <c r="N13" s="109" t="s">
        <v>101</v>
      </c>
      <c r="O13" s="111" t="s">
        <v>83</v>
      </c>
      <c r="P13" s="109" t="s">
        <v>84</v>
      </c>
      <c r="Q13" s="109" t="s">
        <v>84</v>
      </c>
      <c r="R13" s="108">
        <v>4</v>
      </c>
      <c r="S13" s="111" t="s">
        <v>85</v>
      </c>
      <c r="T13" s="108">
        <v>1040503</v>
      </c>
      <c r="U13" s="108">
        <v>1900</v>
      </c>
      <c r="V13" s="108">
        <v>3500</v>
      </c>
      <c r="W13" s="108">
        <v>1</v>
      </c>
      <c r="X13" s="113">
        <v>2019</v>
      </c>
      <c r="Y13" s="113">
        <v>119</v>
      </c>
      <c r="Z13" s="113">
        <v>0</v>
      </c>
      <c r="AA13" s="114" t="s">
        <v>102</v>
      </c>
      <c r="AB13" s="109" t="s">
        <v>103</v>
      </c>
      <c r="AC13" s="107">
        <f>IF(O13=O12,0,1)</f>
        <v>0</v>
      </c>
    </row>
    <row r="14" spans="1:29" ht="15">
      <c r="A14" s="108">
        <v>2020</v>
      </c>
      <c r="B14" s="108">
        <v>35</v>
      </c>
      <c r="C14" s="109" t="s">
        <v>104</v>
      </c>
      <c r="D14" s="194" t="s">
        <v>105</v>
      </c>
      <c r="E14" s="109" t="s">
        <v>106</v>
      </c>
      <c r="F14" s="111" t="s">
        <v>107</v>
      </c>
      <c r="G14" s="112">
        <v>0</v>
      </c>
      <c r="H14" s="112">
        <v>0</v>
      </c>
      <c r="I14" s="143" t="s">
        <v>80</v>
      </c>
      <c r="J14" s="112">
        <f>IF(I14="SI",G14-H14,G14)</f>
        <v>0</v>
      </c>
      <c r="K14" s="195" t="s">
        <v>108</v>
      </c>
      <c r="L14" s="108">
        <v>2020</v>
      </c>
      <c r="M14" s="108">
        <v>660</v>
      </c>
      <c r="N14" s="109" t="s">
        <v>109</v>
      </c>
      <c r="O14" s="111" t="s">
        <v>83</v>
      </c>
      <c r="P14" s="109" t="s">
        <v>84</v>
      </c>
      <c r="Q14" s="109" t="s">
        <v>84</v>
      </c>
      <c r="R14" s="108" t="s">
        <v>110</v>
      </c>
      <c r="S14" s="111" t="s">
        <v>110</v>
      </c>
      <c r="T14" s="108"/>
      <c r="U14" s="108">
        <v>0</v>
      </c>
      <c r="V14" s="108">
        <v>0</v>
      </c>
      <c r="W14" s="108">
        <v>0</v>
      </c>
      <c r="X14" s="113">
        <v>0</v>
      </c>
      <c r="Y14" s="113">
        <v>0</v>
      </c>
      <c r="Z14" s="113">
        <v>0</v>
      </c>
      <c r="AA14" s="114" t="s">
        <v>111</v>
      </c>
      <c r="AB14" s="109" t="s">
        <v>112</v>
      </c>
      <c r="AC14" s="107">
        <f>IF(O14=O13,0,1)</f>
        <v>0</v>
      </c>
    </row>
    <row r="15" spans="1:29" ht="15">
      <c r="A15" s="108">
        <v>2020</v>
      </c>
      <c r="B15" s="108">
        <v>35</v>
      </c>
      <c r="C15" s="109" t="s">
        <v>104</v>
      </c>
      <c r="D15" s="194" t="s">
        <v>105</v>
      </c>
      <c r="E15" s="109" t="s">
        <v>106</v>
      </c>
      <c r="F15" s="111" t="s">
        <v>107</v>
      </c>
      <c r="G15" s="112">
        <v>0</v>
      </c>
      <c r="H15" s="112">
        <v>0</v>
      </c>
      <c r="I15" s="143" t="s">
        <v>80</v>
      </c>
      <c r="J15" s="112">
        <f>IF(I15="SI",G15-H15,G15)</f>
        <v>0</v>
      </c>
      <c r="K15" s="195" t="s">
        <v>113</v>
      </c>
      <c r="L15" s="108">
        <v>2020</v>
      </c>
      <c r="M15" s="108">
        <v>660</v>
      </c>
      <c r="N15" s="109" t="s">
        <v>109</v>
      </c>
      <c r="O15" s="111" t="s">
        <v>83</v>
      </c>
      <c r="P15" s="109" t="s">
        <v>84</v>
      </c>
      <c r="Q15" s="109" t="s">
        <v>84</v>
      </c>
      <c r="R15" s="108" t="s">
        <v>110</v>
      </c>
      <c r="S15" s="111" t="s">
        <v>110</v>
      </c>
      <c r="T15" s="108"/>
      <c r="U15" s="108">
        <v>0</v>
      </c>
      <c r="V15" s="108">
        <v>0</v>
      </c>
      <c r="W15" s="108">
        <v>0</v>
      </c>
      <c r="X15" s="113">
        <v>0</v>
      </c>
      <c r="Y15" s="113">
        <v>0</v>
      </c>
      <c r="Z15" s="113">
        <v>0</v>
      </c>
      <c r="AA15" s="114" t="s">
        <v>111</v>
      </c>
      <c r="AB15" s="109" t="s">
        <v>112</v>
      </c>
      <c r="AC15" s="107">
        <f>IF(O15=O14,0,1)</f>
        <v>0</v>
      </c>
    </row>
    <row r="16" spans="1:29" ht="15">
      <c r="A16" s="108">
        <v>2020</v>
      </c>
      <c r="B16" s="108">
        <v>35</v>
      </c>
      <c r="C16" s="109" t="s">
        <v>104</v>
      </c>
      <c r="D16" s="194" t="s">
        <v>105</v>
      </c>
      <c r="E16" s="109" t="s">
        <v>106</v>
      </c>
      <c r="F16" s="111" t="s">
        <v>107</v>
      </c>
      <c r="G16" s="112">
        <v>0</v>
      </c>
      <c r="H16" s="112">
        <v>0</v>
      </c>
      <c r="I16" s="143" t="s">
        <v>80</v>
      </c>
      <c r="J16" s="112">
        <f>IF(I16="SI",G16-H16,G16)</f>
        <v>0</v>
      </c>
      <c r="K16" s="195" t="s">
        <v>113</v>
      </c>
      <c r="L16" s="108">
        <v>2020</v>
      </c>
      <c r="M16" s="108">
        <v>660</v>
      </c>
      <c r="N16" s="109" t="s">
        <v>109</v>
      </c>
      <c r="O16" s="111" t="s">
        <v>83</v>
      </c>
      <c r="P16" s="109" t="s">
        <v>84</v>
      </c>
      <c r="Q16" s="109" t="s">
        <v>84</v>
      </c>
      <c r="R16" s="108">
        <v>8</v>
      </c>
      <c r="S16" s="111" t="s">
        <v>114</v>
      </c>
      <c r="T16" s="108">
        <v>1080203</v>
      </c>
      <c r="U16" s="108">
        <v>2890</v>
      </c>
      <c r="V16" s="108">
        <v>7420</v>
      </c>
      <c r="W16" s="108">
        <v>99</v>
      </c>
      <c r="X16" s="113">
        <v>2019</v>
      </c>
      <c r="Y16" s="113">
        <v>120</v>
      </c>
      <c r="Z16" s="113">
        <v>0</v>
      </c>
      <c r="AA16" s="114" t="s">
        <v>115</v>
      </c>
      <c r="AB16" s="109" t="s">
        <v>112</v>
      </c>
      <c r="AC16" s="107">
        <f>IF(O16=O15,0,1)</f>
        <v>0</v>
      </c>
    </row>
    <row r="17" spans="1:29" ht="15">
      <c r="A17" s="108">
        <v>2020</v>
      </c>
      <c r="B17" s="108">
        <v>40</v>
      </c>
      <c r="C17" s="109" t="s">
        <v>116</v>
      </c>
      <c r="D17" s="194" t="s">
        <v>117</v>
      </c>
      <c r="E17" s="109" t="s">
        <v>118</v>
      </c>
      <c r="F17" s="111" t="s">
        <v>119</v>
      </c>
      <c r="G17" s="112">
        <v>58.52</v>
      </c>
      <c r="H17" s="112">
        <v>0</v>
      </c>
      <c r="I17" s="143" t="s">
        <v>80</v>
      </c>
      <c r="J17" s="112">
        <f>IF(I17="SI",G17-H17,G17)</f>
        <v>58.52</v>
      </c>
      <c r="K17" s="195" t="s">
        <v>100</v>
      </c>
      <c r="L17" s="108">
        <v>2020</v>
      </c>
      <c r="M17" s="108">
        <v>860</v>
      </c>
      <c r="N17" s="109" t="s">
        <v>116</v>
      </c>
      <c r="O17" s="111" t="s">
        <v>83</v>
      </c>
      <c r="P17" s="109" t="s">
        <v>84</v>
      </c>
      <c r="Q17" s="109" t="s">
        <v>84</v>
      </c>
      <c r="R17" s="108">
        <v>4</v>
      </c>
      <c r="S17" s="111" t="s">
        <v>85</v>
      </c>
      <c r="T17" s="108">
        <v>1040503</v>
      </c>
      <c r="U17" s="108">
        <v>1900</v>
      </c>
      <c r="V17" s="108">
        <v>3500</v>
      </c>
      <c r="W17" s="108">
        <v>1</v>
      </c>
      <c r="X17" s="113">
        <v>2020</v>
      </c>
      <c r="Y17" s="113">
        <v>61</v>
      </c>
      <c r="Z17" s="113">
        <v>0</v>
      </c>
      <c r="AA17" s="114" t="s">
        <v>115</v>
      </c>
      <c r="AB17" s="109" t="s">
        <v>120</v>
      </c>
      <c r="AC17" s="107">
        <f>IF(O17=O16,0,1)</f>
        <v>0</v>
      </c>
    </row>
    <row r="18" spans="1:29" ht="15">
      <c r="A18" s="108">
        <v>2020</v>
      </c>
      <c r="B18" s="108">
        <v>40</v>
      </c>
      <c r="C18" s="109" t="s">
        <v>116</v>
      </c>
      <c r="D18" s="194" t="s">
        <v>117</v>
      </c>
      <c r="E18" s="109" t="s">
        <v>118</v>
      </c>
      <c r="F18" s="111" t="s">
        <v>119</v>
      </c>
      <c r="G18" s="112">
        <v>6.43</v>
      </c>
      <c r="H18" s="112">
        <v>6.43</v>
      </c>
      <c r="I18" s="143" t="s">
        <v>80</v>
      </c>
      <c r="J18" s="112">
        <f>IF(I18="SI",G18-H18,G18)</f>
        <v>0</v>
      </c>
      <c r="K18" s="195" t="s">
        <v>100</v>
      </c>
      <c r="L18" s="108">
        <v>2020</v>
      </c>
      <c r="M18" s="108">
        <v>860</v>
      </c>
      <c r="N18" s="109" t="s">
        <v>116</v>
      </c>
      <c r="O18" s="111" t="s">
        <v>83</v>
      </c>
      <c r="P18" s="109" t="s">
        <v>84</v>
      </c>
      <c r="Q18" s="109" t="s">
        <v>84</v>
      </c>
      <c r="R18" s="108">
        <v>4</v>
      </c>
      <c r="S18" s="111" t="s">
        <v>85</v>
      </c>
      <c r="T18" s="108">
        <v>1040503</v>
      </c>
      <c r="U18" s="108">
        <v>1900</v>
      </c>
      <c r="V18" s="108">
        <v>3500</v>
      </c>
      <c r="W18" s="108">
        <v>1</v>
      </c>
      <c r="X18" s="113">
        <v>2020</v>
      </c>
      <c r="Y18" s="113">
        <v>61</v>
      </c>
      <c r="Z18" s="113">
        <v>0</v>
      </c>
      <c r="AA18" s="114" t="s">
        <v>115</v>
      </c>
      <c r="AB18" s="109" t="s">
        <v>120</v>
      </c>
      <c r="AC18" s="107">
        <f>IF(O18=O17,0,1)</f>
        <v>0</v>
      </c>
    </row>
    <row r="19" spans="1:29" ht="15">
      <c r="A19" s="108">
        <v>2020</v>
      </c>
      <c r="B19" s="108">
        <v>67</v>
      </c>
      <c r="C19" s="109" t="s">
        <v>121</v>
      </c>
      <c r="D19" s="194" t="s">
        <v>122</v>
      </c>
      <c r="E19" s="109" t="s">
        <v>123</v>
      </c>
      <c r="F19" s="111" t="s">
        <v>124</v>
      </c>
      <c r="G19" s="112">
        <v>39.83</v>
      </c>
      <c r="H19" s="112">
        <v>0</v>
      </c>
      <c r="I19" s="143" t="s">
        <v>80</v>
      </c>
      <c r="J19" s="112">
        <f>IF(I19="SI",G19-H19,G19)</f>
        <v>39.83</v>
      </c>
      <c r="K19" s="195" t="s">
        <v>125</v>
      </c>
      <c r="L19" s="108">
        <v>2020</v>
      </c>
      <c r="M19" s="108">
        <v>1374</v>
      </c>
      <c r="N19" s="109" t="s">
        <v>120</v>
      </c>
      <c r="O19" s="111" t="s">
        <v>83</v>
      </c>
      <c r="P19" s="109" t="s">
        <v>84</v>
      </c>
      <c r="Q19" s="109" t="s">
        <v>84</v>
      </c>
      <c r="R19" s="108">
        <v>4</v>
      </c>
      <c r="S19" s="111" t="s">
        <v>85</v>
      </c>
      <c r="T19" s="108">
        <v>1040503</v>
      </c>
      <c r="U19" s="108">
        <v>1900</v>
      </c>
      <c r="V19" s="108">
        <v>3500</v>
      </c>
      <c r="W19" s="108">
        <v>1</v>
      </c>
      <c r="X19" s="113">
        <v>2020</v>
      </c>
      <c r="Y19" s="113">
        <v>61</v>
      </c>
      <c r="Z19" s="113">
        <v>0</v>
      </c>
      <c r="AA19" s="114" t="s">
        <v>126</v>
      </c>
      <c r="AB19" s="109" t="s">
        <v>127</v>
      </c>
      <c r="AC19" s="107">
        <f>IF(O19=O18,0,1)</f>
        <v>0</v>
      </c>
    </row>
    <row r="20" spans="1:29" ht="15">
      <c r="A20" s="108">
        <v>2020</v>
      </c>
      <c r="B20" s="108">
        <v>67</v>
      </c>
      <c r="C20" s="109" t="s">
        <v>121</v>
      </c>
      <c r="D20" s="194" t="s">
        <v>122</v>
      </c>
      <c r="E20" s="109" t="s">
        <v>123</v>
      </c>
      <c r="F20" s="111" t="s">
        <v>124</v>
      </c>
      <c r="G20" s="112">
        <v>4.32</v>
      </c>
      <c r="H20" s="112">
        <v>4.32</v>
      </c>
      <c r="I20" s="143" t="s">
        <v>80</v>
      </c>
      <c r="J20" s="112">
        <f>IF(I20="SI",G20-H20,G20)</f>
        <v>0</v>
      </c>
      <c r="K20" s="195" t="s">
        <v>125</v>
      </c>
      <c r="L20" s="108">
        <v>2020</v>
      </c>
      <c r="M20" s="108">
        <v>1374</v>
      </c>
      <c r="N20" s="109" t="s">
        <v>120</v>
      </c>
      <c r="O20" s="111" t="s">
        <v>83</v>
      </c>
      <c r="P20" s="109" t="s">
        <v>84</v>
      </c>
      <c r="Q20" s="109" t="s">
        <v>84</v>
      </c>
      <c r="R20" s="108">
        <v>4</v>
      </c>
      <c r="S20" s="111" t="s">
        <v>85</v>
      </c>
      <c r="T20" s="108">
        <v>1040503</v>
      </c>
      <c r="U20" s="108">
        <v>1900</v>
      </c>
      <c r="V20" s="108">
        <v>3500</v>
      </c>
      <c r="W20" s="108">
        <v>1</v>
      </c>
      <c r="X20" s="113">
        <v>2020</v>
      </c>
      <c r="Y20" s="113">
        <v>61</v>
      </c>
      <c r="Z20" s="113">
        <v>0</v>
      </c>
      <c r="AA20" s="114" t="s">
        <v>126</v>
      </c>
      <c r="AB20" s="109" t="s">
        <v>127</v>
      </c>
      <c r="AC20" s="107">
        <f>IF(O20=O19,0,1)</f>
        <v>0</v>
      </c>
    </row>
    <row r="21" spans="1:29" ht="15">
      <c r="A21" s="108">
        <v>2020</v>
      </c>
      <c r="B21" s="108">
        <v>69</v>
      </c>
      <c r="C21" s="109" t="s">
        <v>121</v>
      </c>
      <c r="D21" s="194" t="s">
        <v>128</v>
      </c>
      <c r="E21" s="109" t="s">
        <v>112</v>
      </c>
      <c r="F21" s="111" t="s">
        <v>129</v>
      </c>
      <c r="G21" s="112">
        <v>123.62</v>
      </c>
      <c r="H21" s="112">
        <v>0</v>
      </c>
      <c r="I21" s="143" t="s">
        <v>80</v>
      </c>
      <c r="J21" s="112">
        <f>IF(I21="SI",G21-H21,G21)</f>
        <v>123.62</v>
      </c>
      <c r="K21" s="195" t="s">
        <v>108</v>
      </c>
      <c r="L21" s="108">
        <v>2020</v>
      </c>
      <c r="M21" s="108">
        <v>1396</v>
      </c>
      <c r="N21" s="109" t="s">
        <v>120</v>
      </c>
      <c r="O21" s="111" t="s">
        <v>83</v>
      </c>
      <c r="P21" s="109" t="s">
        <v>84</v>
      </c>
      <c r="Q21" s="109" t="s">
        <v>84</v>
      </c>
      <c r="R21" s="108">
        <v>1</v>
      </c>
      <c r="S21" s="111" t="s">
        <v>130</v>
      </c>
      <c r="T21" s="108">
        <v>1010203</v>
      </c>
      <c r="U21" s="108">
        <v>140</v>
      </c>
      <c r="V21" s="108">
        <v>490</v>
      </c>
      <c r="W21" s="108">
        <v>1</v>
      </c>
      <c r="X21" s="113">
        <v>2020</v>
      </c>
      <c r="Y21" s="113">
        <v>56</v>
      </c>
      <c r="Z21" s="113">
        <v>0</v>
      </c>
      <c r="AA21" s="114" t="s">
        <v>126</v>
      </c>
      <c r="AB21" s="109" t="s">
        <v>131</v>
      </c>
      <c r="AC21" s="107">
        <f>IF(O21=O20,0,1)</f>
        <v>0</v>
      </c>
    </row>
    <row r="22" spans="1:29" ht="15">
      <c r="A22" s="108">
        <v>2020</v>
      </c>
      <c r="B22" s="108">
        <v>69</v>
      </c>
      <c r="C22" s="109" t="s">
        <v>121</v>
      </c>
      <c r="D22" s="194" t="s">
        <v>128</v>
      </c>
      <c r="E22" s="109" t="s">
        <v>112</v>
      </c>
      <c r="F22" s="111" t="s">
        <v>129</v>
      </c>
      <c r="G22" s="112">
        <v>27.2</v>
      </c>
      <c r="H22" s="112">
        <v>27.2</v>
      </c>
      <c r="I22" s="143" t="s">
        <v>80</v>
      </c>
      <c r="J22" s="112">
        <f>IF(I22="SI",G22-H22,G22)</f>
        <v>0</v>
      </c>
      <c r="K22" s="195" t="s">
        <v>108</v>
      </c>
      <c r="L22" s="108">
        <v>2020</v>
      </c>
      <c r="M22" s="108">
        <v>1396</v>
      </c>
      <c r="N22" s="109" t="s">
        <v>120</v>
      </c>
      <c r="O22" s="111" t="s">
        <v>83</v>
      </c>
      <c r="P22" s="109" t="s">
        <v>84</v>
      </c>
      <c r="Q22" s="109" t="s">
        <v>84</v>
      </c>
      <c r="R22" s="108">
        <v>1</v>
      </c>
      <c r="S22" s="111" t="s">
        <v>130</v>
      </c>
      <c r="T22" s="108">
        <v>1010203</v>
      </c>
      <c r="U22" s="108">
        <v>140</v>
      </c>
      <c r="V22" s="108">
        <v>490</v>
      </c>
      <c r="W22" s="108">
        <v>1</v>
      </c>
      <c r="X22" s="113">
        <v>2020</v>
      </c>
      <c r="Y22" s="113">
        <v>56</v>
      </c>
      <c r="Z22" s="113">
        <v>0</v>
      </c>
      <c r="AA22" s="114" t="s">
        <v>126</v>
      </c>
      <c r="AB22" s="109" t="s">
        <v>131</v>
      </c>
      <c r="AC22" s="107">
        <f>IF(O22=O21,0,1)</f>
        <v>0</v>
      </c>
    </row>
    <row r="23" spans="1:29" ht="15">
      <c r="A23" s="108">
        <v>2020</v>
      </c>
      <c r="B23" s="108">
        <v>69</v>
      </c>
      <c r="C23" s="109" t="s">
        <v>121</v>
      </c>
      <c r="D23" s="194" t="s">
        <v>128</v>
      </c>
      <c r="E23" s="109" t="s">
        <v>112</v>
      </c>
      <c r="F23" s="111" t="s">
        <v>129</v>
      </c>
      <c r="G23" s="112">
        <v>34.04</v>
      </c>
      <c r="H23" s="112">
        <v>0</v>
      </c>
      <c r="I23" s="143" t="s">
        <v>80</v>
      </c>
      <c r="J23" s="112">
        <f>IF(I23="SI",G23-H23,G23)</f>
        <v>34.04</v>
      </c>
      <c r="K23" s="195" t="s">
        <v>108</v>
      </c>
      <c r="L23" s="108">
        <v>2020</v>
      </c>
      <c r="M23" s="108">
        <v>1396</v>
      </c>
      <c r="N23" s="109" t="s">
        <v>120</v>
      </c>
      <c r="O23" s="111" t="s">
        <v>83</v>
      </c>
      <c r="P23" s="109" t="s">
        <v>84</v>
      </c>
      <c r="Q23" s="109" t="s">
        <v>84</v>
      </c>
      <c r="R23" s="108">
        <v>4</v>
      </c>
      <c r="S23" s="111" t="s">
        <v>85</v>
      </c>
      <c r="T23" s="108">
        <v>1040103</v>
      </c>
      <c r="U23" s="108">
        <v>1460</v>
      </c>
      <c r="V23" s="108">
        <v>2830</v>
      </c>
      <c r="W23" s="108">
        <v>2</v>
      </c>
      <c r="X23" s="113">
        <v>2020</v>
      </c>
      <c r="Y23" s="113">
        <v>57</v>
      </c>
      <c r="Z23" s="113">
        <v>0</v>
      </c>
      <c r="AA23" s="114" t="s">
        <v>126</v>
      </c>
      <c r="AB23" s="109" t="s">
        <v>131</v>
      </c>
      <c r="AC23" s="107">
        <f>IF(O23=O22,0,1)</f>
        <v>0</v>
      </c>
    </row>
    <row r="24" spans="1:29" ht="15">
      <c r="A24" s="108">
        <v>2020</v>
      </c>
      <c r="B24" s="108">
        <v>69</v>
      </c>
      <c r="C24" s="109" t="s">
        <v>121</v>
      </c>
      <c r="D24" s="194" t="s">
        <v>128</v>
      </c>
      <c r="E24" s="109" t="s">
        <v>112</v>
      </c>
      <c r="F24" s="111" t="s">
        <v>129</v>
      </c>
      <c r="G24" s="112">
        <v>3.4</v>
      </c>
      <c r="H24" s="112">
        <v>3.4</v>
      </c>
      <c r="I24" s="143" t="s">
        <v>80</v>
      </c>
      <c r="J24" s="112">
        <f>IF(I24="SI",G24-H24,G24)</f>
        <v>0</v>
      </c>
      <c r="K24" s="195" t="s">
        <v>108</v>
      </c>
      <c r="L24" s="108">
        <v>2020</v>
      </c>
      <c r="M24" s="108">
        <v>1396</v>
      </c>
      <c r="N24" s="109" t="s">
        <v>120</v>
      </c>
      <c r="O24" s="111" t="s">
        <v>83</v>
      </c>
      <c r="P24" s="109" t="s">
        <v>84</v>
      </c>
      <c r="Q24" s="109" t="s">
        <v>84</v>
      </c>
      <c r="R24" s="108">
        <v>4</v>
      </c>
      <c r="S24" s="111" t="s">
        <v>85</v>
      </c>
      <c r="T24" s="108">
        <v>1040103</v>
      </c>
      <c r="U24" s="108">
        <v>1460</v>
      </c>
      <c r="V24" s="108">
        <v>2830</v>
      </c>
      <c r="W24" s="108">
        <v>2</v>
      </c>
      <c r="X24" s="113">
        <v>2020</v>
      </c>
      <c r="Y24" s="113">
        <v>57</v>
      </c>
      <c r="Z24" s="113">
        <v>0</v>
      </c>
      <c r="AA24" s="114" t="s">
        <v>126</v>
      </c>
      <c r="AB24" s="109" t="s">
        <v>131</v>
      </c>
      <c r="AC24" s="107">
        <f>IF(O24=O23,0,1)</f>
        <v>0</v>
      </c>
    </row>
    <row r="25" spans="1:29" ht="15">
      <c r="A25" s="108">
        <v>2020</v>
      </c>
      <c r="B25" s="108">
        <v>69</v>
      </c>
      <c r="C25" s="109" t="s">
        <v>121</v>
      </c>
      <c r="D25" s="194" t="s">
        <v>128</v>
      </c>
      <c r="E25" s="109" t="s">
        <v>112</v>
      </c>
      <c r="F25" s="111" t="s">
        <v>129</v>
      </c>
      <c r="G25" s="112">
        <v>139.35</v>
      </c>
      <c r="H25" s="112">
        <v>0</v>
      </c>
      <c r="I25" s="143" t="s">
        <v>80</v>
      </c>
      <c r="J25" s="112">
        <f>IF(I25="SI",G25-H25,G25)</f>
        <v>139.35</v>
      </c>
      <c r="K25" s="195" t="s">
        <v>108</v>
      </c>
      <c r="L25" s="108">
        <v>2020</v>
      </c>
      <c r="M25" s="108">
        <v>1396</v>
      </c>
      <c r="N25" s="109" t="s">
        <v>120</v>
      </c>
      <c r="O25" s="111" t="s">
        <v>83</v>
      </c>
      <c r="P25" s="109" t="s">
        <v>84</v>
      </c>
      <c r="Q25" s="109" t="s">
        <v>84</v>
      </c>
      <c r="R25" s="108">
        <v>4</v>
      </c>
      <c r="S25" s="111" t="s">
        <v>85</v>
      </c>
      <c r="T25" s="108">
        <v>1040203</v>
      </c>
      <c r="U25" s="108">
        <v>1570</v>
      </c>
      <c r="V25" s="108">
        <v>2970</v>
      </c>
      <c r="W25" s="108">
        <v>2</v>
      </c>
      <c r="X25" s="113">
        <v>2020</v>
      </c>
      <c r="Y25" s="113">
        <v>58</v>
      </c>
      <c r="Z25" s="113">
        <v>0</v>
      </c>
      <c r="AA25" s="114" t="s">
        <v>126</v>
      </c>
      <c r="AB25" s="109" t="s">
        <v>131</v>
      </c>
      <c r="AC25" s="107">
        <f>IF(O25=O24,0,1)</f>
        <v>0</v>
      </c>
    </row>
    <row r="26" spans="1:29" ht="15">
      <c r="A26" s="108">
        <v>2020</v>
      </c>
      <c r="B26" s="108">
        <v>69</v>
      </c>
      <c r="C26" s="109" t="s">
        <v>121</v>
      </c>
      <c r="D26" s="194" t="s">
        <v>128</v>
      </c>
      <c r="E26" s="109" t="s">
        <v>112</v>
      </c>
      <c r="F26" s="111" t="s">
        <v>129</v>
      </c>
      <c r="G26" s="112">
        <v>13.94</v>
      </c>
      <c r="H26" s="112">
        <v>13.94</v>
      </c>
      <c r="I26" s="143" t="s">
        <v>80</v>
      </c>
      <c r="J26" s="112">
        <f>IF(I26="SI",G26-H26,G26)</f>
        <v>0</v>
      </c>
      <c r="K26" s="195" t="s">
        <v>108</v>
      </c>
      <c r="L26" s="108">
        <v>2020</v>
      </c>
      <c r="M26" s="108">
        <v>1396</v>
      </c>
      <c r="N26" s="109" t="s">
        <v>120</v>
      </c>
      <c r="O26" s="111" t="s">
        <v>83</v>
      </c>
      <c r="P26" s="109" t="s">
        <v>84</v>
      </c>
      <c r="Q26" s="109" t="s">
        <v>84</v>
      </c>
      <c r="R26" s="108">
        <v>4</v>
      </c>
      <c r="S26" s="111" t="s">
        <v>85</v>
      </c>
      <c r="T26" s="108">
        <v>1040203</v>
      </c>
      <c r="U26" s="108">
        <v>1570</v>
      </c>
      <c r="V26" s="108">
        <v>2970</v>
      </c>
      <c r="W26" s="108">
        <v>2</v>
      </c>
      <c r="X26" s="113">
        <v>2020</v>
      </c>
      <c r="Y26" s="113">
        <v>58</v>
      </c>
      <c r="Z26" s="113">
        <v>0</v>
      </c>
      <c r="AA26" s="114" t="s">
        <v>126</v>
      </c>
      <c r="AB26" s="109" t="s">
        <v>131</v>
      </c>
      <c r="AC26" s="107">
        <f>IF(O26=O25,0,1)</f>
        <v>0</v>
      </c>
    </row>
    <row r="27" spans="1:29" ht="15">
      <c r="A27" s="108">
        <v>2020</v>
      </c>
      <c r="B27" s="108">
        <v>69</v>
      </c>
      <c r="C27" s="109" t="s">
        <v>121</v>
      </c>
      <c r="D27" s="194" t="s">
        <v>128</v>
      </c>
      <c r="E27" s="109" t="s">
        <v>112</v>
      </c>
      <c r="F27" s="111" t="s">
        <v>129</v>
      </c>
      <c r="G27" s="112">
        <v>145.41</v>
      </c>
      <c r="H27" s="112">
        <v>0</v>
      </c>
      <c r="I27" s="143" t="s">
        <v>80</v>
      </c>
      <c r="J27" s="112">
        <f>IF(I27="SI",G27-H27,G27)</f>
        <v>145.41</v>
      </c>
      <c r="K27" s="195" t="s">
        <v>108</v>
      </c>
      <c r="L27" s="108">
        <v>2020</v>
      </c>
      <c r="M27" s="108">
        <v>1396</v>
      </c>
      <c r="N27" s="109" t="s">
        <v>120</v>
      </c>
      <c r="O27" s="111" t="s">
        <v>83</v>
      </c>
      <c r="P27" s="109" t="s">
        <v>84</v>
      </c>
      <c r="Q27" s="109" t="s">
        <v>84</v>
      </c>
      <c r="R27" s="108">
        <v>4</v>
      </c>
      <c r="S27" s="111" t="s">
        <v>85</v>
      </c>
      <c r="T27" s="108">
        <v>1040503</v>
      </c>
      <c r="U27" s="108">
        <v>1900</v>
      </c>
      <c r="V27" s="108">
        <v>3500</v>
      </c>
      <c r="W27" s="108">
        <v>1</v>
      </c>
      <c r="X27" s="113">
        <v>2020</v>
      </c>
      <c r="Y27" s="113">
        <v>60</v>
      </c>
      <c r="Z27" s="113">
        <v>0</v>
      </c>
      <c r="AA27" s="114" t="s">
        <v>126</v>
      </c>
      <c r="AB27" s="109" t="s">
        <v>131</v>
      </c>
      <c r="AC27" s="107">
        <f>IF(O27=O26,0,1)</f>
        <v>0</v>
      </c>
    </row>
    <row r="28" spans="1:29" ht="15">
      <c r="A28" s="108">
        <v>2020</v>
      </c>
      <c r="B28" s="108">
        <v>69</v>
      </c>
      <c r="C28" s="109" t="s">
        <v>121</v>
      </c>
      <c r="D28" s="194" t="s">
        <v>128</v>
      </c>
      <c r="E28" s="109" t="s">
        <v>112</v>
      </c>
      <c r="F28" s="111" t="s">
        <v>129</v>
      </c>
      <c r="G28" s="112">
        <v>14.54</v>
      </c>
      <c r="H28" s="112">
        <v>14.54</v>
      </c>
      <c r="I28" s="143" t="s">
        <v>80</v>
      </c>
      <c r="J28" s="112">
        <f>IF(I28="SI",G28-H28,G28)</f>
        <v>0</v>
      </c>
      <c r="K28" s="195" t="s">
        <v>108</v>
      </c>
      <c r="L28" s="108">
        <v>2020</v>
      </c>
      <c r="M28" s="108">
        <v>1396</v>
      </c>
      <c r="N28" s="109" t="s">
        <v>120</v>
      </c>
      <c r="O28" s="111" t="s">
        <v>83</v>
      </c>
      <c r="P28" s="109" t="s">
        <v>84</v>
      </c>
      <c r="Q28" s="109" t="s">
        <v>84</v>
      </c>
      <c r="R28" s="108">
        <v>4</v>
      </c>
      <c r="S28" s="111" t="s">
        <v>85</v>
      </c>
      <c r="T28" s="108">
        <v>1040503</v>
      </c>
      <c r="U28" s="108">
        <v>1900</v>
      </c>
      <c r="V28" s="108">
        <v>3500</v>
      </c>
      <c r="W28" s="108">
        <v>1</v>
      </c>
      <c r="X28" s="113">
        <v>2020</v>
      </c>
      <c r="Y28" s="113">
        <v>60</v>
      </c>
      <c r="Z28" s="113">
        <v>0</v>
      </c>
      <c r="AA28" s="114" t="s">
        <v>126</v>
      </c>
      <c r="AB28" s="109" t="s">
        <v>131</v>
      </c>
      <c r="AC28" s="107">
        <f>IF(O28=O27,0,1)</f>
        <v>0</v>
      </c>
    </row>
    <row r="29" spans="1:29" ht="15">
      <c r="A29" s="108">
        <v>2020</v>
      </c>
      <c r="B29" s="108">
        <v>69</v>
      </c>
      <c r="C29" s="109" t="s">
        <v>121</v>
      </c>
      <c r="D29" s="194" t="s">
        <v>128</v>
      </c>
      <c r="E29" s="109" t="s">
        <v>112</v>
      </c>
      <c r="F29" s="111" t="s">
        <v>129</v>
      </c>
      <c r="G29" s="112">
        <v>1813</v>
      </c>
      <c r="H29" s="112">
        <v>0</v>
      </c>
      <c r="I29" s="143" t="s">
        <v>80</v>
      </c>
      <c r="J29" s="112">
        <f>IF(I29="SI",G29-H29,G29)</f>
        <v>1813</v>
      </c>
      <c r="K29" s="195" t="s">
        <v>108</v>
      </c>
      <c r="L29" s="108">
        <v>2020</v>
      </c>
      <c r="M29" s="108">
        <v>1396</v>
      </c>
      <c r="N29" s="109" t="s">
        <v>120</v>
      </c>
      <c r="O29" s="111" t="s">
        <v>83</v>
      </c>
      <c r="P29" s="109" t="s">
        <v>84</v>
      </c>
      <c r="Q29" s="109" t="s">
        <v>84</v>
      </c>
      <c r="R29" s="108">
        <v>8</v>
      </c>
      <c r="S29" s="111" t="s">
        <v>114</v>
      </c>
      <c r="T29" s="108">
        <v>1080203</v>
      </c>
      <c r="U29" s="108">
        <v>2890</v>
      </c>
      <c r="V29" s="108">
        <v>7420</v>
      </c>
      <c r="W29" s="108">
        <v>99</v>
      </c>
      <c r="X29" s="113">
        <v>2020</v>
      </c>
      <c r="Y29" s="113">
        <v>62</v>
      </c>
      <c r="Z29" s="113">
        <v>0</v>
      </c>
      <c r="AA29" s="114" t="s">
        <v>126</v>
      </c>
      <c r="AB29" s="109" t="s">
        <v>131</v>
      </c>
      <c r="AC29" s="107">
        <f>IF(O29=O28,0,1)</f>
        <v>0</v>
      </c>
    </row>
    <row r="30" spans="1:29" ht="15">
      <c r="A30" s="108">
        <v>2020</v>
      </c>
      <c r="B30" s="108">
        <v>69</v>
      </c>
      <c r="C30" s="109" t="s">
        <v>121</v>
      </c>
      <c r="D30" s="194" t="s">
        <v>128</v>
      </c>
      <c r="E30" s="109" t="s">
        <v>112</v>
      </c>
      <c r="F30" s="111" t="s">
        <v>129</v>
      </c>
      <c r="G30" s="112">
        <v>398.85</v>
      </c>
      <c r="H30" s="112">
        <v>398.85</v>
      </c>
      <c r="I30" s="143" t="s">
        <v>80</v>
      </c>
      <c r="J30" s="112">
        <f>IF(I30="SI",G30-H30,G30)</f>
        <v>0</v>
      </c>
      <c r="K30" s="195" t="s">
        <v>108</v>
      </c>
      <c r="L30" s="108">
        <v>2020</v>
      </c>
      <c r="M30" s="108">
        <v>1396</v>
      </c>
      <c r="N30" s="109" t="s">
        <v>120</v>
      </c>
      <c r="O30" s="111" t="s">
        <v>83</v>
      </c>
      <c r="P30" s="109" t="s">
        <v>84</v>
      </c>
      <c r="Q30" s="109" t="s">
        <v>84</v>
      </c>
      <c r="R30" s="108">
        <v>8</v>
      </c>
      <c r="S30" s="111" t="s">
        <v>114</v>
      </c>
      <c r="T30" s="108">
        <v>1080203</v>
      </c>
      <c r="U30" s="108">
        <v>2890</v>
      </c>
      <c r="V30" s="108">
        <v>7420</v>
      </c>
      <c r="W30" s="108">
        <v>99</v>
      </c>
      <c r="X30" s="113">
        <v>2020</v>
      </c>
      <c r="Y30" s="113">
        <v>62</v>
      </c>
      <c r="Z30" s="113">
        <v>0</v>
      </c>
      <c r="AA30" s="114" t="s">
        <v>126</v>
      </c>
      <c r="AB30" s="109" t="s">
        <v>131</v>
      </c>
      <c r="AC30" s="107">
        <f>IF(O30=O29,0,1)</f>
        <v>0</v>
      </c>
    </row>
    <row r="31" spans="1:29" ht="15">
      <c r="A31" s="108">
        <v>2020</v>
      </c>
      <c r="B31" s="108">
        <v>69</v>
      </c>
      <c r="C31" s="109" t="s">
        <v>121</v>
      </c>
      <c r="D31" s="194" t="s">
        <v>128</v>
      </c>
      <c r="E31" s="109" t="s">
        <v>112</v>
      </c>
      <c r="F31" s="111" t="s">
        <v>129</v>
      </c>
      <c r="G31" s="112">
        <v>73.49</v>
      </c>
      <c r="H31" s="112">
        <v>0</v>
      </c>
      <c r="I31" s="143" t="s">
        <v>80</v>
      </c>
      <c r="J31" s="112">
        <f>IF(I31="SI",G31-H31,G31)</f>
        <v>73.49</v>
      </c>
      <c r="K31" s="195" t="s">
        <v>108</v>
      </c>
      <c r="L31" s="108">
        <v>2020</v>
      </c>
      <c r="M31" s="108">
        <v>1396</v>
      </c>
      <c r="N31" s="109" t="s">
        <v>120</v>
      </c>
      <c r="O31" s="111" t="s">
        <v>83</v>
      </c>
      <c r="P31" s="109" t="s">
        <v>84</v>
      </c>
      <c r="Q31" s="109" t="s">
        <v>84</v>
      </c>
      <c r="R31" s="108">
        <v>10</v>
      </c>
      <c r="S31" s="111" t="s">
        <v>132</v>
      </c>
      <c r="T31" s="108">
        <v>1100503</v>
      </c>
      <c r="U31" s="108">
        <v>4210</v>
      </c>
      <c r="V31" s="108">
        <v>5180</v>
      </c>
      <c r="W31" s="108">
        <v>99</v>
      </c>
      <c r="X31" s="113">
        <v>2020</v>
      </c>
      <c r="Y31" s="113">
        <v>63</v>
      </c>
      <c r="Z31" s="113">
        <v>0</v>
      </c>
      <c r="AA31" s="114" t="s">
        <v>126</v>
      </c>
      <c r="AB31" s="109" t="s">
        <v>131</v>
      </c>
      <c r="AC31" s="107">
        <f>IF(O31=O30,0,1)</f>
        <v>0</v>
      </c>
    </row>
    <row r="32" spans="1:29" ht="15">
      <c r="A32" s="108">
        <v>2020</v>
      </c>
      <c r="B32" s="108">
        <v>69</v>
      </c>
      <c r="C32" s="109" t="s">
        <v>121</v>
      </c>
      <c r="D32" s="194" t="s">
        <v>128</v>
      </c>
      <c r="E32" s="109" t="s">
        <v>112</v>
      </c>
      <c r="F32" s="111" t="s">
        <v>129</v>
      </c>
      <c r="G32" s="112">
        <v>16.17</v>
      </c>
      <c r="H32" s="112">
        <v>16.17</v>
      </c>
      <c r="I32" s="143" t="s">
        <v>80</v>
      </c>
      <c r="J32" s="112">
        <f>IF(I32="SI",G32-H32,G32)</f>
        <v>0</v>
      </c>
      <c r="K32" s="195" t="s">
        <v>108</v>
      </c>
      <c r="L32" s="108">
        <v>2020</v>
      </c>
      <c r="M32" s="108">
        <v>1396</v>
      </c>
      <c r="N32" s="109" t="s">
        <v>120</v>
      </c>
      <c r="O32" s="111" t="s">
        <v>83</v>
      </c>
      <c r="P32" s="109" t="s">
        <v>84</v>
      </c>
      <c r="Q32" s="109" t="s">
        <v>84</v>
      </c>
      <c r="R32" s="108">
        <v>10</v>
      </c>
      <c r="S32" s="111" t="s">
        <v>132</v>
      </c>
      <c r="T32" s="108">
        <v>1100503</v>
      </c>
      <c r="U32" s="108">
        <v>4210</v>
      </c>
      <c r="V32" s="108">
        <v>5180</v>
      </c>
      <c r="W32" s="108">
        <v>99</v>
      </c>
      <c r="X32" s="113">
        <v>2020</v>
      </c>
      <c r="Y32" s="113">
        <v>63</v>
      </c>
      <c r="Z32" s="113">
        <v>0</v>
      </c>
      <c r="AA32" s="114" t="s">
        <v>126</v>
      </c>
      <c r="AB32" s="109" t="s">
        <v>131</v>
      </c>
      <c r="AC32" s="107">
        <f>IF(O32=O31,0,1)</f>
        <v>0</v>
      </c>
    </row>
    <row r="33" spans="1:29" ht="15">
      <c r="A33" s="108">
        <v>2017</v>
      </c>
      <c r="B33" s="108">
        <v>228</v>
      </c>
      <c r="C33" s="109" t="s">
        <v>133</v>
      </c>
      <c r="D33" s="194" t="s">
        <v>134</v>
      </c>
      <c r="E33" s="109" t="s">
        <v>135</v>
      </c>
      <c r="F33" s="111" t="s">
        <v>136</v>
      </c>
      <c r="G33" s="112">
        <v>26840</v>
      </c>
      <c r="H33" s="112">
        <v>4840</v>
      </c>
      <c r="I33" s="143" t="s">
        <v>80</v>
      </c>
      <c r="J33" s="112">
        <f>IF(I33="SI",G33-H33,G33)</f>
        <v>22000</v>
      </c>
      <c r="K33" s="195" t="s">
        <v>111</v>
      </c>
      <c r="L33" s="108">
        <v>2017</v>
      </c>
      <c r="M33" s="108">
        <v>4082</v>
      </c>
      <c r="N33" s="109" t="s">
        <v>133</v>
      </c>
      <c r="O33" s="111" t="s">
        <v>137</v>
      </c>
      <c r="P33" s="109" t="s">
        <v>138</v>
      </c>
      <c r="Q33" s="109" t="s">
        <v>138</v>
      </c>
      <c r="R33" s="108">
        <v>2</v>
      </c>
      <c r="S33" s="111" t="s">
        <v>139</v>
      </c>
      <c r="T33" s="108">
        <v>2120401</v>
      </c>
      <c r="U33" s="108">
        <v>10630</v>
      </c>
      <c r="V33" s="108">
        <v>10630</v>
      </c>
      <c r="W33" s="108">
        <v>99</v>
      </c>
      <c r="X33" s="113">
        <v>2017</v>
      </c>
      <c r="Y33" s="113">
        <v>209</v>
      </c>
      <c r="Z33" s="113">
        <v>0</v>
      </c>
      <c r="AA33" s="114" t="s">
        <v>133</v>
      </c>
      <c r="AB33" s="109" t="s">
        <v>140</v>
      </c>
      <c r="AC33" s="107">
        <f>IF(O33=O32,0,1)</f>
        <v>1</v>
      </c>
    </row>
    <row r="34" spans="1:29" ht="15">
      <c r="A34" s="108">
        <v>2017</v>
      </c>
      <c r="B34" s="108">
        <v>228</v>
      </c>
      <c r="C34" s="109" t="s">
        <v>133</v>
      </c>
      <c r="D34" s="194" t="s">
        <v>134</v>
      </c>
      <c r="E34" s="109" t="s">
        <v>135</v>
      </c>
      <c r="F34" s="111" t="s">
        <v>136</v>
      </c>
      <c r="G34" s="112">
        <v>26840</v>
      </c>
      <c r="H34" s="112">
        <v>4840</v>
      </c>
      <c r="I34" s="143" t="s">
        <v>80</v>
      </c>
      <c r="J34" s="112">
        <f>IF(I34="SI",G34-H34,G34)</f>
        <v>22000</v>
      </c>
      <c r="K34" s="195" t="s">
        <v>111</v>
      </c>
      <c r="L34" s="108">
        <v>2017</v>
      </c>
      <c r="M34" s="108">
        <v>4082</v>
      </c>
      <c r="N34" s="109" t="s">
        <v>133</v>
      </c>
      <c r="O34" s="111" t="s">
        <v>137</v>
      </c>
      <c r="P34" s="109" t="s">
        <v>138</v>
      </c>
      <c r="Q34" s="109" t="s">
        <v>138</v>
      </c>
      <c r="R34" s="108">
        <v>2</v>
      </c>
      <c r="S34" s="111" t="s">
        <v>139</v>
      </c>
      <c r="T34" s="108">
        <v>2120401</v>
      </c>
      <c r="U34" s="108">
        <v>10630</v>
      </c>
      <c r="V34" s="108">
        <v>10630</v>
      </c>
      <c r="W34" s="108">
        <v>99</v>
      </c>
      <c r="X34" s="113">
        <v>2017</v>
      </c>
      <c r="Y34" s="113">
        <v>209</v>
      </c>
      <c r="Z34" s="113">
        <v>0</v>
      </c>
      <c r="AA34" s="114" t="s">
        <v>133</v>
      </c>
      <c r="AB34" s="109" t="s">
        <v>141</v>
      </c>
      <c r="AC34" s="107">
        <f>IF(O34=O33,0,1)</f>
        <v>0</v>
      </c>
    </row>
    <row r="35" spans="1:29" ht="15">
      <c r="A35" s="108">
        <v>2019</v>
      </c>
      <c r="B35" s="108">
        <v>144</v>
      </c>
      <c r="C35" s="109" t="s">
        <v>142</v>
      </c>
      <c r="D35" s="194" t="s">
        <v>143</v>
      </c>
      <c r="E35" s="109" t="s">
        <v>144</v>
      </c>
      <c r="F35" s="111" t="s">
        <v>145</v>
      </c>
      <c r="G35" s="112">
        <v>1.92</v>
      </c>
      <c r="H35" s="112">
        <v>1.92</v>
      </c>
      <c r="I35" s="143" t="s">
        <v>80</v>
      </c>
      <c r="J35" s="112">
        <f>IF(I35="SI",G35-H35,G35)</f>
        <v>0</v>
      </c>
      <c r="K35" s="195" t="s">
        <v>100</v>
      </c>
      <c r="L35" s="108">
        <v>2019</v>
      </c>
      <c r="M35" s="108">
        <v>2788</v>
      </c>
      <c r="N35" s="109" t="s">
        <v>142</v>
      </c>
      <c r="O35" s="111" t="s">
        <v>137</v>
      </c>
      <c r="P35" s="109" t="s">
        <v>138</v>
      </c>
      <c r="Q35" s="109" t="s">
        <v>138</v>
      </c>
      <c r="R35" s="108">
        <v>4</v>
      </c>
      <c r="S35" s="111" t="s">
        <v>85</v>
      </c>
      <c r="T35" s="108">
        <v>1040503</v>
      </c>
      <c r="U35" s="108">
        <v>1900</v>
      </c>
      <c r="V35" s="108">
        <v>3500</v>
      </c>
      <c r="W35" s="108">
        <v>1</v>
      </c>
      <c r="X35" s="113">
        <v>2019</v>
      </c>
      <c r="Y35" s="113">
        <v>119</v>
      </c>
      <c r="Z35" s="113">
        <v>0</v>
      </c>
      <c r="AA35" s="114" t="s">
        <v>102</v>
      </c>
      <c r="AB35" s="109" t="s">
        <v>144</v>
      </c>
      <c r="AC35" s="107">
        <f>IF(O35=O34,0,1)</f>
        <v>0</v>
      </c>
    </row>
    <row r="36" spans="1:29" ht="15">
      <c r="A36" s="108">
        <v>2020</v>
      </c>
      <c r="B36" s="108">
        <v>72</v>
      </c>
      <c r="C36" s="109" t="s">
        <v>121</v>
      </c>
      <c r="D36" s="194" t="s">
        <v>146</v>
      </c>
      <c r="E36" s="109" t="s">
        <v>120</v>
      </c>
      <c r="F36" s="111" t="s">
        <v>147</v>
      </c>
      <c r="G36" s="112">
        <v>14130.19</v>
      </c>
      <c r="H36" s="112">
        <v>0</v>
      </c>
      <c r="I36" s="143" t="s">
        <v>80</v>
      </c>
      <c r="J36" s="112">
        <f>IF(I36="SI",G36-H36,G36)</f>
        <v>14130.19</v>
      </c>
      <c r="K36" s="195" t="s">
        <v>111</v>
      </c>
      <c r="L36" s="108">
        <v>2020</v>
      </c>
      <c r="M36" s="108">
        <v>1491</v>
      </c>
      <c r="N36" s="109" t="s">
        <v>121</v>
      </c>
      <c r="O36" s="111" t="s">
        <v>148</v>
      </c>
      <c r="P36" s="109" t="s">
        <v>149</v>
      </c>
      <c r="Q36" s="109" t="s">
        <v>149</v>
      </c>
      <c r="R36" s="108">
        <v>9</v>
      </c>
      <c r="S36" s="111" t="s">
        <v>150</v>
      </c>
      <c r="T36" s="108">
        <v>1090605</v>
      </c>
      <c r="U36" s="108">
        <v>3680</v>
      </c>
      <c r="V36" s="108">
        <v>5710</v>
      </c>
      <c r="W36" s="108">
        <v>99</v>
      </c>
      <c r="X36" s="113">
        <v>2018</v>
      </c>
      <c r="Y36" s="113">
        <v>361</v>
      </c>
      <c r="Z36" s="113">
        <v>0</v>
      </c>
      <c r="AA36" s="114" t="s">
        <v>126</v>
      </c>
      <c r="AB36" s="109" t="s">
        <v>151</v>
      </c>
      <c r="AC36" s="107">
        <f>IF(O36=O35,0,1)</f>
        <v>1</v>
      </c>
    </row>
    <row r="37" spans="1:29" ht="15">
      <c r="A37" s="108">
        <v>2020</v>
      </c>
      <c r="B37" s="108">
        <v>64</v>
      </c>
      <c r="C37" s="109" t="s">
        <v>120</v>
      </c>
      <c r="D37" s="194" t="s">
        <v>152</v>
      </c>
      <c r="E37" s="109" t="s">
        <v>153</v>
      </c>
      <c r="F37" s="111" t="s">
        <v>154</v>
      </c>
      <c r="G37" s="112">
        <v>4080</v>
      </c>
      <c r="H37" s="112">
        <v>0</v>
      </c>
      <c r="I37" s="143" t="s">
        <v>80</v>
      </c>
      <c r="J37" s="112">
        <f>IF(I37="SI",G37-H37,G37)</f>
        <v>4080</v>
      </c>
      <c r="K37" s="195" t="s">
        <v>155</v>
      </c>
      <c r="L37" s="108">
        <v>2020</v>
      </c>
      <c r="M37" s="108">
        <v>1407</v>
      </c>
      <c r="N37" s="109" t="s">
        <v>120</v>
      </c>
      <c r="O37" s="111" t="s">
        <v>156</v>
      </c>
      <c r="P37" s="109" t="s">
        <v>157</v>
      </c>
      <c r="Q37" s="109" t="s">
        <v>158</v>
      </c>
      <c r="R37" s="108">
        <v>1</v>
      </c>
      <c r="S37" s="111" t="s">
        <v>130</v>
      </c>
      <c r="T37" s="108">
        <v>1010603</v>
      </c>
      <c r="U37" s="108">
        <v>580</v>
      </c>
      <c r="V37" s="108">
        <v>770</v>
      </c>
      <c r="W37" s="108">
        <v>99</v>
      </c>
      <c r="X37" s="113">
        <v>2019</v>
      </c>
      <c r="Y37" s="113">
        <v>330</v>
      </c>
      <c r="Z37" s="113">
        <v>0</v>
      </c>
      <c r="AA37" s="114" t="s">
        <v>126</v>
      </c>
      <c r="AB37" s="109" t="s">
        <v>159</v>
      </c>
      <c r="AC37" s="107">
        <f>IF(O37=O36,0,1)</f>
        <v>1</v>
      </c>
    </row>
    <row r="38" spans="1:29" ht="15">
      <c r="A38" s="108">
        <v>2020</v>
      </c>
      <c r="B38" s="108">
        <v>68</v>
      </c>
      <c r="C38" s="109" t="s">
        <v>121</v>
      </c>
      <c r="D38" s="194" t="s">
        <v>160</v>
      </c>
      <c r="E38" s="109" t="s">
        <v>161</v>
      </c>
      <c r="F38" s="111" t="s">
        <v>162</v>
      </c>
      <c r="G38" s="112">
        <v>780.8</v>
      </c>
      <c r="H38" s="112">
        <v>140.8</v>
      </c>
      <c r="I38" s="143" t="s">
        <v>80</v>
      </c>
      <c r="J38" s="112">
        <f>IF(I38="SI",G38-H38,G38)</f>
        <v>640</v>
      </c>
      <c r="K38" s="195" t="s">
        <v>163</v>
      </c>
      <c r="L38" s="108">
        <v>2020</v>
      </c>
      <c r="M38" s="108">
        <v>1422</v>
      </c>
      <c r="N38" s="109" t="s">
        <v>164</v>
      </c>
      <c r="O38" s="111" t="s">
        <v>165</v>
      </c>
      <c r="P38" s="109" t="s">
        <v>166</v>
      </c>
      <c r="Q38" s="109" t="s">
        <v>166</v>
      </c>
      <c r="R38" s="108">
        <v>1</v>
      </c>
      <c r="S38" s="111" t="s">
        <v>130</v>
      </c>
      <c r="T38" s="108">
        <v>1010203</v>
      </c>
      <c r="U38" s="108">
        <v>140</v>
      </c>
      <c r="V38" s="108">
        <v>490</v>
      </c>
      <c r="W38" s="108">
        <v>4</v>
      </c>
      <c r="X38" s="113">
        <v>2020</v>
      </c>
      <c r="Y38" s="113">
        <v>66</v>
      </c>
      <c r="Z38" s="113">
        <v>0</v>
      </c>
      <c r="AA38" s="114" t="s">
        <v>126</v>
      </c>
      <c r="AB38" s="109" t="s">
        <v>167</v>
      </c>
      <c r="AC38" s="107" t="e">
        <f>IF(O38=#REF!,0,1)</f>
        <v>#REF!</v>
      </c>
    </row>
    <row r="39" spans="1:29" ht="15">
      <c r="A39" s="108">
        <v>2019</v>
      </c>
      <c r="B39" s="108">
        <v>143</v>
      </c>
      <c r="C39" s="109" t="s">
        <v>142</v>
      </c>
      <c r="D39" s="194" t="s">
        <v>168</v>
      </c>
      <c r="E39" s="109" t="s">
        <v>169</v>
      </c>
      <c r="F39" s="111" t="s">
        <v>170</v>
      </c>
      <c r="G39" s="112">
        <v>-4.48</v>
      </c>
      <c r="H39" s="112">
        <v>-4.48</v>
      </c>
      <c r="I39" s="143" t="s">
        <v>80</v>
      </c>
      <c r="J39" s="112">
        <f>IF(I39="SI",G39-H39,G39)</f>
        <v>0</v>
      </c>
      <c r="K39" s="195" t="s">
        <v>111</v>
      </c>
      <c r="L39" s="108">
        <v>2019</v>
      </c>
      <c r="M39" s="108">
        <v>2785</v>
      </c>
      <c r="N39" s="109" t="s">
        <v>142</v>
      </c>
      <c r="O39" s="111" t="s">
        <v>171</v>
      </c>
      <c r="P39" s="109" t="s">
        <v>172</v>
      </c>
      <c r="Q39" s="109" t="s">
        <v>172</v>
      </c>
      <c r="R39" s="108">
        <v>1</v>
      </c>
      <c r="S39" s="111" t="s">
        <v>130</v>
      </c>
      <c r="T39" s="108">
        <v>1010502</v>
      </c>
      <c r="U39" s="108">
        <v>460</v>
      </c>
      <c r="V39" s="108">
        <v>1280</v>
      </c>
      <c r="W39" s="108">
        <v>99</v>
      </c>
      <c r="X39" s="113">
        <v>2019</v>
      </c>
      <c r="Y39" s="113">
        <v>124</v>
      </c>
      <c r="Z39" s="113">
        <v>0</v>
      </c>
      <c r="AA39" s="114" t="s">
        <v>102</v>
      </c>
      <c r="AB39" s="109" t="s">
        <v>173</v>
      </c>
      <c r="AC39" s="107">
        <f>IF(O39=O38,0,1)</f>
        <v>1</v>
      </c>
    </row>
    <row r="40" spans="1:29" ht="15">
      <c r="A40" s="108">
        <v>2019</v>
      </c>
      <c r="B40" s="108">
        <v>143</v>
      </c>
      <c r="C40" s="109" t="s">
        <v>142</v>
      </c>
      <c r="D40" s="194" t="s">
        <v>168</v>
      </c>
      <c r="E40" s="109" t="s">
        <v>169</v>
      </c>
      <c r="F40" s="111" t="s">
        <v>170</v>
      </c>
      <c r="G40" s="112">
        <v>-44.77</v>
      </c>
      <c r="H40" s="112">
        <v>0</v>
      </c>
      <c r="I40" s="143" t="s">
        <v>80</v>
      </c>
      <c r="J40" s="112">
        <f>IF(I40="SI",G40-H40,G40)</f>
        <v>-44.77</v>
      </c>
      <c r="K40" s="195" t="s">
        <v>111</v>
      </c>
      <c r="L40" s="108">
        <v>2019</v>
      </c>
      <c r="M40" s="108">
        <v>2785</v>
      </c>
      <c r="N40" s="109" t="s">
        <v>142</v>
      </c>
      <c r="O40" s="111" t="s">
        <v>171</v>
      </c>
      <c r="P40" s="109" t="s">
        <v>172</v>
      </c>
      <c r="Q40" s="109" t="s">
        <v>172</v>
      </c>
      <c r="R40" s="108">
        <v>1</v>
      </c>
      <c r="S40" s="111" t="s">
        <v>130</v>
      </c>
      <c r="T40" s="108">
        <v>1010502</v>
      </c>
      <c r="U40" s="108">
        <v>460</v>
      </c>
      <c r="V40" s="108">
        <v>1280</v>
      </c>
      <c r="W40" s="108">
        <v>99</v>
      </c>
      <c r="X40" s="113">
        <v>2019</v>
      </c>
      <c r="Y40" s="113">
        <v>124</v>
      </c>
      <c r="Z40" s="113">
        <v>0</v>
      </c>
      <c r="AA40" s="114" t="s">
        <v>102</v>
      </c>
      <c r="AB40" s="109" t="s">
        <v>173</v>
      </c>
      <c r="AC40" s="107">
        <f>IF(O40=O39,0,1)</f>
        <v>0</v>
      </c>
    </row>
    <row r="41" spans="1:29" ht="15">
      <c r="A41" s="108">
        <v>2020</v>
      </c>
      <c r="B41" s="108">
        <v>65</v>
      </c>
      <c r="C41" s="109" t="s">
        <v>120</v>
      </c>
      <c r="D41" s="194" t="s">
        <v>174</v>
      </c>
      <c r="E41" s="109" t="s">
        <v>175</v>
      </c>
      <c r="F41" s="111" t="s">
        <v>176</v>
      </c>
      <c r="G41" s="112">
        <v>7277.85</v>
      </c>
      <c r="H41" s="112">
        <v>1312.4</v>
      </c>
      <c r="I41" s="143" t="s">
        <v>80</v>
      </c>
      <c r="J41" s="112">
        <f>IF(I41="SI",G41-H41,G41)</f>
        <v>5965.450000000001</v>
      </c>
      <c r="K41" s="195" t="s">
        <v>177</v>
      </c>
      <c r="L41" s="108">
        <v>2020</v>
      </c>
      <c r="M41" s="108">
        <v>1408</v>
      </c>
      <c r="N41" s="109" t="s">
        <v>120</v>
      </c>
      <c r="O41" s="111" t="s">
        <v>178</v>
      </c>
      <c r="P41" s="109" t="s">
        <v>179</v>
      </c>
      <c r="Q41" s="109" t="s">
        <v>179</v>
      </c>
      <c r="R41" s="108">
        <v>6</v>
      </c>
      <c r="S41" s="111" t="s">
        <v>180</v>
      </c>
      <c r="T41" s="108">
        <v>2100405</v>
      </c>
      <c r="U41" s="108">
        <v>9470</v>
      </c>
      <c r="V41" s="108">
        <v>10070</v>
      </c>
      <c r="W41" s="108">
        <v>99</v>
      </c>
      <c r="X41" s="113">
        <v>2019</v>
      </c>
      <c r="Y41" s="113">
        <v>249</v>
      </c>
      <c r="Z41" s="113">
        <v>0</v>
      </c>
      <c r="AA41" s="114" t="s">
        <v>126</v>
      </c>
      <c r="AB41" s="109" t="s">
        <v>151</v>
      </c>
      <c r="AC41" s="107">
        <f>IF(O41=O40,0,1)</f>
        <v>1</v>
      </c>
    </row>
    <row r="42" spans="1:29" ht="15">
      <c r="A42" s="108">
        <v>2020</v>
      </c>
      <c r="B42" s="108">
        <v>70</v>
      </c>
      <c r="C42" s="109" t="s">
        <v>121</v>
      </c>
      <c r="D42" s="194" t="s">
        <v>181</v>
      </c>
      <c r="E42" s="109" t="s">
        <v>182</v>
      </c>
      <c r="F42" s="111" t="s">
        <v>183</v>
      </c>
      <c r="G42" s="112">
        <v>106.98</v>
      </c>
      <c r="H42" s="112">
        <v>0</v>
      </c>
      <c r="I42" s="143" t="s">
        <v>80</v>
      </c>
      <c r="J42" s="112">
        <f>IF(I42="SI",G42-H42,G42)</f>
        <v>106.98</v>
      </c>
      <c r="K42" s="195" t="s">
        <v>184</v>
      </c>
      <c r="L42" s="108">
        <v>2020</v>
      </c>
      <c r="M42" s="108">
        <v>1398</v>
      </c>
      <c r="N42" s="109" t="s">
        <v>120</v>
      </c>
      <c r="O42" s="111" t="s">
        <v>185</v>
      </c>
      <c r="P42" s="109" t="s">
        <v>186</v>
      </c>
      <c r="Q42" s="109" t="s">
        <v>186</v>
      </c>
      <c r="R42" s="108">
        <v>1</v>
      </c>
      <c r="S42" s="111" t="s">
        <v>130</v>
      </c>
      <c r="T42" s="108">
        <v>1010203</v>
      </c>
      <c r="U42" s="108">
        <v>140</v>
      </c>
      <c r="V42" s="108">
        <v>490</v>
      </c>
      <c r="W42" s="108">
        <v>1</v>
      </c>
      <c r="X42" s="113">
        <v>2020</v>
      </c>
      <c r="Y42" s="113">
        <v>302</v>
      </c>
      <c r="Z42" s="113">
        <v>0</v>
      </c>
      <c r="AA42" s="114" t="s">
        <v>126</v>
      </c>
      <c r="AB42" s="109" t="s">
        <v>131</v>
      </c>
      <c r="AC42" s="107">
        <f>IF(O42=O41,0,1)</f>
        <v>1</v>
      </c>
    </row>
    <row r="43" spans="1:29" ht="15">
      <c r="A43" s="108">
        <v>2020</v>
      </c>
      <c r="B43" s="108">
        <v>70</v>
      </c>
      <c r="C43" s="109" t="s">
        <v>121</v>
      </c>
      <c r="D43" s="194" t="s">
        <v>181</v>
      </c>
      <c r="E43" s="109" t="s">
        <v>182</v>
      </c>
      <c r="F43" s="111" t="s">
        <v>183</v>
      </c>
      <c r="G43" s="112">
        <v>23.54</v>
      </c>
      <c r="H43" s="112">
        <v>23.54</v>
      </c>
      <c r="I43" s="143" t="s">
        <v>80</v>
      </c>
      <c r="J43" s="112">
        <f>IF(I43="SI",G43-H43,G43)</f>
        <v>0</v>
      </c>
      <c r="K43" s="195" t="s">
        <v>184</v>
      </c>
      <c r="L43" s="108">
        <v>2020</v>
      </c>
      <c r="M43" s="108">
        <v>1398</v>
      </c>
      <c r="N43" s="109" t="s">
        <v>120</v>
      </c>
      <c r="O43" s="111" t="s">
        <v>185</v>
      </c>
      <c r="P43" s="109" t="s">
        <v>186</v>
      </c>
      <c r="Q43" s="109" t="s">
        <v>186</v>
      </c>
      <c r="R43" s="108">
        <v>1</v>
      </c>
      <c r="S43" s="111" t="s">
        <v>130</v>
      </c>
      <c r="T43" s="108">
        <v>1010203</v>
      </c>
      <c r="U43" s="108">
        <v>140</v>
      </c>
      <c r="V43" s="108">
        <v>490</v>
      </c>
      <c r="W43" s="108">
        <v>1</v>
      </c>
      <c r="X43" s="113">
        <v>2020</v>
      </c>
      <c r="Y43" s="113">
        <v>302</v>
      </c>
      <c r="Z43" s="113">
        <v>0</v>
      </c>
      <c r="AA43" s="114" t="s">
        <v>126</v>
      </c>
      <c r="AB43" s="109" t="s">
        <v>131</v>
      </c>
      <c r="AC43" s="107">
        <f>IF(O43=O42,0,1)</f>
        <v>0</v>
      </c>
    </row>
    <row r="44" spans="1:29" ht="15">
      <c r="A44" s="108">
        <v>2020</v>
      </c>
      <c r="B44" s="108">
        <v>71</v>
      </c>
      <c r="C44" s="109" t="s">
        <v>121</v>
      </c>
      <c r="D44" s="194" t="s">
        <v>187</v>
      </c>
      <c r="E44" s="109" t="s">
        <v>182</v>
      </c>
      <c r="F44" s="111" t="s">
        <v>188</v>
      </c>
      <c r="G44" s="112">
        <v>70</v>
      </c>
      <c r="H44" s="112">
        <v>0</v>
      </c>
      <c r="I44" s="143" t="s">
        <v>80</v>
      </c>
      <c r="J44" s="112">
        <f>IF(I44="SI",G44-H44,G44)</f>
        <v>70</v>
      </c>
      <c r="K44" s="195" t="s">
        <v>184</v>
      </c>
      <c r="L44" s="108">
        <v>2020</v>
      </c>
      <c r="M44" s="108">
        <v>1402</v>
      </c>
      <c r="N44" s="109" t="s">
        <v>120</v>
      </c>
      <c r="O44" s="111" t="s">
        <v>185</v>
      </c>
      <c r="P44" s="109" t="s">
        <v>186</v>
      </c>
      <c r="Q44" s="109" t="s">
        <v>186</v>
      </c>
      <c r="R44" s="108">
        <v>1</v>
      </c>
      <c r="S44" s="111" t="s">
        <v>130</v>
      </c>
      <c r="T44" s="108">
        <v>1010203</v>
      </c>
      <c r="U44" s="108">
        <v>140</v>
      </c>
      <c r="V44" s="108">
        <v>490</v>
      </c>
      <c r="W44" s="108">
        <v>1</v>
      </c>
      <c r="X44" s="113">
        <v>2020</v>
      </c>
      <c r="Y44" s="113">
        <v>302</v>
      </c>
      <c r="Z44" s="113">
        <v>0</v>
      </c>
      <c r="AA44" s="114" t="s">
        <v>126</v>
      </c>
      <c r="AB44" s="109" t="s">
        <v>131</v>
      </c>
      <c r="AC44" s="107">
        <f>IF(O44=O43,0,1)</f>
        <v>0</v>
      </c>
    </row>
    <row r="45" spans="1:29" ht="15">
      <c r="A45" s="108">
        <v>2020</v>
      </c>
      <c r="B45" s="108">
        <v>71</v>
      </c>
      <c r="C45" s="109" t="s">
        <v>121</v>
      </c>
      <c r="D45" s="194" t="s">
        <v>187</v>
      </c>
      <c r="E45" s="109" t="s">
        <v>182</v>
      </c>
      <c r="F45" s="111" t="s">
        <v>188</v>
      </c>
      <c r="G45" s="112">
        <v>15.4</v>
      </c>
      <c r="H45" s="112">
        <v>15.4</v>
      </c>
      <c r="I45" s="143" t="s">
        <v>80</v>
      </c>
      <c r="J45" s="112">
        <f>IF(I45="SI",G45-H45,G45)</f>
        <v>0</v>
      </c>
      <c r="K45" s="195" t="s">
        <v>184</v>
      </c>
      <c r="L45" s="108">
        <v>2020</v>
      </c>
      <c r="M45" s="108">
        <v>1402</v>
      </c>
      <c r="N45" s="109" t="s">
        <v>120</v>
      </c>
      <c r="O45" s="111" t="s">
        <v>185</v>
      </c>
      <c r="P45" s="109" t="s">
        <v>186</v>
      </c>
      <c r="Q45" s="109" t="s">
        <v>186</v>
      </c>
      <c r="R45" s="108">
        <v>1</v>
      </c>
      <c r="S45" s="111" t="s">
        <v>130</v>
      </c>
      <c r="T45" s="108">
        <v>1010203</v>
      </c>
      <c r="U45" s="108">
        <v>140</v>
      </c>
      <c r="V45" s="108">
        <v>490</v>
      </c>
      <c r="W45" s="108">
        <v>1</v>
      </c>
      <c r="X45" s="113">
        <v>2020</v>
      </c>
      <c r="Y45" s="113">
        <v>302</v>
      </c>
      <c r="Z45" s="113">
        <v>0</v>
      </c>
      <c r="AA45" s="114" t="s">
        <v>126</v>
      </c>
      <c r="AB45" s="109" t="s">
        <v>131</v>
      </c>
      <c r="AC45" s="107">
        <f>IF(O45=O44,0,1)</f>
        <v>0</v>
      </c>
    </row>
    <row r="46" spans="1:29" ht="15">
      <c r="A46" s="108">
        <v>2020</v>
      </c>
      <c r="B46" s="108">
        <v>66</v>
      </c>
      <c r="C46" s="109" t="s">
        <v>121</v>
      </c>
      <c r="D46" s="194" t="s">
        <v>189</v>
      </c>
      <c r="E46" s="109" t="s">
        <v>190</v>
      </c>
      <c r="F46" s="111" t="s">
        <v>191</v>
      </c>
      <c r="G46" s="112">
        <v>34.16</v>
      </c>
      <c r="H46" s="112">
        <v>6.16</v>
      </c>
      <c r="I46" s="143" t="s">
        <v>80</v>
      </c>
      <c r="J46" s="112">
        <f>IF(I46="SI",G46-H46,G46)</f>
        <v>27.999999999999996</v>
      </c>
      <c r="K46" s="195" t="s">
        <v>192</v>
      </c>
      <c r="L46" s="108">
        <v>2020</v>
      </c>
      <c r="M46" s="108">
        <v>1423</v>
      </c>
      <c r="N46" s="109" t="s">
        <v>164</v>
      </c>
      <c r="O46" s="111" t="s">
        <v>193</v>
      </c>
      <c r="P46" s="109" t="s">
        <v>194</v>
      </c>
      <c r="Q46" s="109" t="s">
        <v>194</v>
      </c>
      <c r="R46" s="108">
        <v>4</v>
      </c>
      <c r="S46" s="111" t="s">
        <v>85</v>
      </c>
      <c r="T46" s="108">
        <v>1040203</v>
      </c>
      <c r="U46" s="108">
        <v>1570</v>
      </c>
      <c r="V46" s="108">
        <v>2970</v>
      </c>
      <c r="W46" s="108">
        <v>2</v>
      </c>
      <c r="X46" s="113">
        <v>2020</v>
      </c>
      <c r="Y46" s="113">
        <v>148</v>
      </c>
      <c r="Z46" s="113">
        <v>0</v>
      </c>
      <c r="AA46" s="114" t="s">
        <v>126</v>
      </c>
      <c r="AB46" s="109" t="s">
        <v>167</v>
      </c>
      <c r="AC46" s="107">
        <f>IF(O46=O45,0,1)</f>
        <v>1</v>
      </c>
    </row>
    <row r="47" spans="1:28" ht="15">
      <c r="A47" s="108"/>
      <c r="B47" s="108"/>
      <c r="C47" s="109"/>
      <c r="D47" s="194"/>
      <c r="E47" s="109"/>
      <c r="F47" s="196"/>
      <c r="G47" s="197"/>
      <c r="H47" s="112"/>
      <c r="I47" s="143"/>
      <c r="J47" s="112"/>
      <c r="K47" s="195"/>
      <c r="L47" s="108"/>
      <c r="M47" s="108"/>
      <c r="N47" s="109"/>
      <c r="O47" s="111"/>
      <c r="P47" s="109"/>
      <c r="Q47" s="109"/>
      <c r="R47" s="108"/>
      <c r="S47" s="111"/>
      <c r="T47" s="108"/>
      <c r="U47" s="108"/>
      <c r="V47" s="108"/>
      <c r="W47" s="108"/>
      <c r="X47" s="113"/>
      <c r="Y47" s="113"/>
      <c r="Z47" s="113"/>
      <c r="AA47" s="114"/>
      <c r="AB47" s="109"/>
    </row>
    <row r="48" spans="1:29" ht="15">
      <c r="A48" s="108"/>
      <c r="B48" s="108"/>
      <c r="C48" s="109"/>
      <c r="D48" s="194"/>
      <c r="E48" s="109"/>
      <c r="F48" s="198" t="s">
        <v>195</v>
      </c>
      <c r="G48" s="199">
        <f>SUM(G11:G46)</f>
        <v>83032.98</v>
      </c>
      <c r="H48" s="112"/>
      <c r="I48" s="143"/>
      <c r="J48" s="112"/>
      <c r="K48" s="195"/>
      <c r="L48" s="108"/>
      <c r="M48" s="108"/>
      <c r="N48" s="109"/>
      <c r="O48" s="111"/>
      <c r="P48" s="109"/>
      <c r="Q48" s="109"/>
      <c r="R48" s="108"/>
      <c r="S48" s="111"/>
      <c r="T48" s="108"/>
      <c r="U48" s="108"/>
      <c r="V48" s="108"/>
      <c r="W48" s="108"/>
      <c r="X48" s="113"/>
      <c r="Y48" s="113"/>
      <c r="Z48" s="113"/>
      <c r="AA48" s="114"/>
      <c r="AB48" s="109"/>
      <c r="AC48" s="107" t="e">
        <f>SUM(AC11:AC46)</f>
        <v>#REF!</v>
      </c>
    </row>
    <row r="49" spans="3:28" ht="15">
      <c r="C49" s="107"/>
      <c r="D49" s="107"/>
      <c r="E49" s="107"/>
      <c r="F49" s="107"/>
      <c r="G49" s="107"/>
      <c r="H49" s="107"/>
      <c r="I49" s="107"/>
      <c r="J49" s="107"/>
      <c r="N49" s="107"/>
      <c r="O49" s="107"/>
      <c r="P49" s="107"/>
      <c r="Q49" s="107"/>
      <c r="S49" s="107"/>
      <c r="AB49" s="107"/>
    </row>
    <row r="50" spans="3:28" ht="15">
      <c r="C50" s="107"/>
      <c r="D50" s="107"/>
      <c r="E50" s="107"/>
      <c r="F50" s="107"/>
      <c r="G50" s="107"/>
      <c r="H50" s="107"/>
      <c r="I50" s="107"/>
      <c r="J50" s="107"/>
      <c r="N50" s="107"/>
      <c r="O50" s="107"/>
      <c r="P50" s="107"/>
      <c r="Q50" s="107"/>
      <c r="S50" s="107"/>
      <c r="AB50" s="107"/>
    </row>
    <row r="51" spans="3:28" ht="15">
      <c r="C51" s="107"/>
      <c r="D51" s="107"/>
      <c r="E51" s="107"/>
      <c r="F51" s="107"/>
      <c r="G51" s="107"/>
      <c r="H51" s="107"/>
      <c r="I51" s="107"/>
      <c r="J51" s="107"/>
      <c r="N51" s="107"/>
      <c r="O51" s="107"/>
      <c r="P51" s="107"/>
      <c r="Q51" s="107"/>
      <c r="S51" s="107"/>
      <c r="AB51" s="107"/>
    </row>
    <row r="52" spans="3:28" ht="15">
      <c r="C52" s="107"/>
      <c r="D52" s="107"/>
      <c r="E52" s="107"/>
      <c r="F52" s="107"/>
      <c r="G52" s="107"/>
      <c r="H52" s="107"/>
      <c r="I52" s="107"/>
      <c r="J52" s="107"/>
      <c r="N52" s="107"/>
      <c r="O52" s="107"/>
      <c r="P52" s="107"/>
      <c r="Q52" s="107"/>
      <c r="S52" s="107"/>
      <c r="AB52" s="107"/>
    </row>
    <row r="53" spans="3:28" ht="15">
      <c r="C53" s="107"/>
      <c r="D53" s="107"/>
      <c r="E53" s="107"/>
      <c r="F53" s="107"/>
      <c r="G53" s="107"/>
      <c r="H53" s="107"/>
      <c r="I53" s="107"/>
      <c r="J53" s="107"/>
      <c r="N53" s="107"/>
      <c r="O53" s="107"/>
      <c r="P53" s="107"/>
      <c r="Q53" s="107"/>
      <c r="S53" s="107"/>
      <c r="AB53" s="107"/>
    </row>
    <row r="54" spans="3:28" ht="15">
      <c r="C54" s="107"/>
      <c r="D54" s="107"/>
      <c r="E54" s="107"/>
      <c r="F54" s="107"/>
      <c r="G54" s="107"/>
      <c r="H54" s="107"/>
      <c r="I54" s="107"/>
      <c r="J54" s="107"/>
      <c r="N54" s="107"/>
      <c r="O54" s="107"/>
      <c r="P54" s="107"/>
      <c r="Q54" s="107"/>
      <c r="S54" s="107"/>
      <c r="AB54" s="107"/>
    </row>
    <row r="55" spans="3:28" ht="15">
      <c r="C55" s="107"/>
      <c r="D55" s="107"/>
      <c r="E55" s="107"/>
      <c r="F55" s="107"/>
      <c r="G55" s="107"/>
      <c r="H55" s="107"/>
      <c r="I55" s="107"/>
      <c r="J55" s="107"/>
      <c r="N55" s="107"/>
      <c r="O55" s="107"/>
      <c r="P55" s="107"/>
      <c r="Q55" s="107"/>
      <c r="S55" s="107"/>
      <c r="AB55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dataValidations count="1">
    <dataValidation type="list" allowBlank="1" showInputMessage="1" showErrorMessage="1" errorTitle="SCISSIONE PAGAMENTI" error="Selezionare 'NO' se il documento non è soggeto alla Scissione Pagamenti" sqref="I31:I48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laura.pasero</cp:lastModifiedBy>
  <cp:lastPrinted>2015-01-23T09:39:52Z</cp:lastPrinted>
  <dcterms:created xsi:type="dcterms:W3CDTF">1996-11-05T10:16:36Z</dcterms:created>
  <dcterms:modified xsi:type="dcterms:W3CDTF">2020-04-10T11:08:28Z</dcterms:modified>
  <cp:category/>
  <cp:version/>
  <cp:contentType/>
  <cp:contentStatus/>
</cp:coreProperties>
</file>